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ZIP\"/>
    </mc:Choice>
  </mc:AlternateContent>
  <xr:revisionPtr revIDLastSave="0" documentId="8_{580F0525-010C-43D0-9F82-AE045EF3E19F}" xr6:coauthVersionLast="47" xr6:coauthVersionMax="47" xr10:uidLastSave="{00000000-0000-0000-0000-000000000000}"/>
  <bookViews>
    <workbookView xWindow="2010" yWindow="2130" windowWidth="26040" windowHeight="12885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9" i="2" l="1"/>
  <c r="L39" i="2" s="1"/>
  <c r="K34" i="2"/>
  <c r="L34" i="2" s="1"/>
  <c r="J3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37" i="2" s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C7" i="2" s="1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N7" i="2" s="1"/>
  <c r="M31" i="2"/>
  <c r="K31" i="2"/>
  <c r="L31" i="2" s="1"/>
  <c r="J31" i="2"/>
  <c r="J7" i="2" s="1"/>
  <c r="K7" i="2" s="1"/>
  <c r="L7" i="2" s="1"/>
  <c r="G31" i="2"/>
  <c r="G7" i="2" s="1"/>
  <c r="F31" i="2"/>
  <c r="F7" i="2" s="1"/>
  <c r="E31" i="2"/>
  <c r="E7" i="2" s="1"/>
  <c r="D31" i="2"/>
  <c r="D7" i="2" s="1"/>
  <c r="Y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<sst xmlns="http://schemas.openxmlformats.org/spreadsheetml/2006/main" count="77" uniqueCount="66">
  <si>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</si>
  <si>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</si>
  <si>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</si>
  <si>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</si>
  <si>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</si>
  <si>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</si>
  <si>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</si>
  <si>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</si>
  <si>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</si>
  <si>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</si>
  <si>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</si>
  <si>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</si>
  <si>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</si>
  <si>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</si>
  <si>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</si>
  <si>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</si>
  <si>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</si>
  <si>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</si>
  <si>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</si>
  <si>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</si>
  <si>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</si>
  <si>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</si>
  <si>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</si>
  <si>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</si>
  <si>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</si>
  <si>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</si>
  <si>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</si>
  <si>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</si>
  <si>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</si>
  <si>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</si>
  <si>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</si>
  <si>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</si>
  <si>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</si>
  <si>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</si>
  <si>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</si>
  <si>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</si>
  <si>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</si>
  <si>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</si>
  <si>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</si>
  <si>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</si>
  <si>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</si>
  <si>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</si>
  <si>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</si>
  <si>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</si>
  <si>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</si>
  <si>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</si>
  <si>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</si>
  <si>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</si>
  <si>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</si>
  <si>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</si>
  <si>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</si>
  <si>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</si>
  <si>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</si>
  <si>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</si>
  <si>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</si>
  <si>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</si>
  <si>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</si>
  <si>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</si>
  <si>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</si>
  <si>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</si>
  <si>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</si>
  <si>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</si>
  <si>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График освоения средств в рамках национальных проектов за август 2024 года</t>
  </si>
  <si>
    <t>август</t>
  </si>
  <si>
    <t>Кассовое освоение на 01.09.2024</t>
  </si>
  <si>
    <t>Строительство жилого дома блокированной застройки в с.Бурнак , ул. Паркова Жердевского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</si>
</sst>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4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3" fillId="0" borderId="2" xfId="0" applyFont="1" applyBorder="1"/>
    <xf numFmtId="14" fontId="13" fillId="0" borderId="2" xfId="0" applyNumberFormat="1" applyFont="1" applyBorder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topLeftCell="A10" zoomScale="73" zoomScaleNormal="73" workbookViewId="0">
      <selection activeCell="A20" sqref="A20:AA20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55"/>
      <c r="L1" s="55"/>
      <c r="X1" s="13"/>
      <c r="Y1" s="55" t="s">
        <v>29</v>
      </c>
      <c r="Z1" s="55"/>
      <c r="AA1" s="55"/>
    </row>
    <row r="2" spans="1:27" ht="20.25" x14ac:dyDescent="0.3">
      <c r="K2" s="55"/>
      <c r="L2" s="55"/>
      <c r="X2" s="13"/>
      <c r="Y2" s="55" t="s">
        <v>30</v>
      </c>
      <c r="Z2" s="55"/>
      <c r="AA2" s="55"/>
    </row>
    <row r="3" spans="1:27" ht="20.25" x14ac:dyDescent="0.3">
      <c r="K3" s="56"/>
      <c r="L3" s="56"/>
      <c r="X3" s="56" t="s">
        <v>31</v>
      </c>
      <c r="Y3" s="56"/>
      <c r="Z3" s="56"/>
      <c r="AA3" s="56"/>
    </row>
    <row r="4" spans="1:27" ht="67.5" customHeight="1" x14ac:dyDescent="0.25">
      <c r="A4" s="69" t="s">
        <v>62</v>
      </c>
      <c r="B4" s="70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78.75" customHeight="1" x14ac:dyDescent="0.25">
      <c r="A5" s="72" t="s">
        <v>0</v>
      </c>
      <c r="B5" s="79" t="s">
        <v>5</v>
      </c>
      <c r="C5" s="1" t="s">
        <v>39</v>
      </c>
      <c r="D5" s="77" t="s">
        <v>24</v>
      </c>
      <c r="E5" s="78"/>
      <c r="F5" s="78"/>
      <c r="G5" s="78"/>
      <c r="H5" s="26" t="s">
        <v>49</v>
      </c>
      <c r="I5" s="26" t="s">
        <v>50</v>
      </c>
      <c r="J5" s="24" t="s">
        <v>1</v>
      </c>
      <c r="K5" s="67" t="s">
        <v>64</v>
      </c>
      <c r="L5" s="72" t="s">
        <v>4</v>
      </c>
      <c r="M5" s="74" t="s">
        <v>1</v>
      </c>
      <c r="N5" s="75"/>
      <c r="O5" s="76"/>
      <c r="P5" s="72" t="s">
        <v>3</v>
      </c>
      <c r="Q5" s="72" t="s">
        <v>4</v>
      </c>
      <c r="R5" s="74" t="s">
        <v>1</v>
      </c>
      <c r="S5" s="75"/>
      <c r="T5" s="76"/>
      <c r="U5" s="72" t="s">
        <v>3</v>
      </c>
      <c r="V5" s="72" t="s">
        <v>4</v>
      </c>
      <c r="W5" s="74" t="s">
        <v>1</v>
      </c>
      <c r="X5" s="75"/>
      <c r="Y5" s="76"/>
      <c r="Z5" s="72" t="s">
        <v>3</v>
      </c>
      <c r="AA5" s="72" t="s">
        <v>4</v>
      </c>
    </row>
    <row r="6" spans="1:27" ht="101.25" x14ac:dyDescent="0.3">
      <c r="A6" s="73"/>
      <c r="B6" s="80"/>
      <c r="C6" s="2" t="s">
        <v>2</v>
      </c>
      <c r="D6" s="3" t="s">
        <v>25</v>
      </c>
      <c r="E6" s="3" t="s">
        <v>26</v>
      </c>
      <c r="F6" s="3" t="s">
        <v>27</v>
      </c>
      <c r="G6" s="24" t="s">
        <v>28</v>
      </c>
      <c r="H6" s="27"/>
      <c r="I6" s="27"/>
      <c r="J6" s="2" t="s">
        <v>63</v>
      </c>
      <c r="K6" s="68"/>
      <c r="L6" s="73"/>
      <c r="M6" s="4" t="s">
        <v>6</v>
      </c>
      <c r="N6" s="4" t="s">
        <v>7</v>
      </c>
      <c r="O6" s="4" t="s">
        <v>8</v>
      </c>
      <c r="P6" s="73"/>
      <c r="Q6" s="73"/>
      <c r="R6" s="4" t="s">
        <v>9</v>
      </c>
      <c r="S6" s="4" t="s">
        <v>10</v>
      </c>
      <c r="T6" s="4" t="s">
        <v>11</v>
      </c>
      <c r="U6" s="73"/>
      <c r="V6" s="73"/>
      <c r="W6" s="4" t="s">
        <v>12</v>
      </c>
      <c r="X6" s="4" t="s">
        <v>13</v>
      </c>
      <c r="Y6" s="4" t="s">
        <v>14</v>
      </c>
      <c r="Z6" s="73"/>
      <c r="AA6" s="73"/>
    </row>
    <row r="7" spans="1:27" ht="20.25" x14ac:dyDescent="0.3">
      <c r="A7" s="62" t="s">
        <v>15</v>
      </c>
      <c r="B7" s="63"/>
      <c r="C7" s="6">
        <f>C10+C11+C13+C19+C21+C27+C29+C31</f>
        <v>168084.17</v>
      </c>
      <c r="D7" s="6">
        <f>D10+D11+D13+D19+D21+D27+D29+D31</f>
        <v>111966.53</v>
      </c>
      <c r="E7" s="6">
        <f t="shared" ref="E7:G7" si="0">E10+E11+E13+E19+E21+E27+E29+E31</f>
        <v>10144.829999999998</v>
      </c>
      <c r="F7" s="6">
        <f t="shared" si="0"/>
        <v>6595.5</v>
      </c>
      <c r="G7" s="6">
        <f t="shared" si="0"/>
        <v>0</v>
      </c>
      <c r="H7" s="28"/>
      <c r="I7" s="6"/>
      <c r="J7" s="6">
        <f>J10+J11+J13+J19+J21+J27+J29+J31</f>
        <v>36911.07</v>
      </c>
      <c r="K7" s="5">
        <f>J7</f>
        <v>36911.07</v>
      </c>
      <c r="L7" s="12">
        <f>K7/C7*100</f>
        <v>21.959872842278958</v>
      </c>
      <c r="M7" s="15" t="e">
        <f>#REF!+M13+M21+#REF!+#REF!+M31</f>
        <v>#REF!</v>
      </c>
      <c r="N7" s="15" t="e">
        <f>#REF!+N13+N21+#REF!+#REF!+N31</f>
        <v>#REF!</v>
      </c>
      <c r="O7" s="15" t="e">
        <f>#REF!+O13+O21+#REF!+#REF!+O31</f>
        <v>#REF!</v>
      </c>
      <c r="P7" s="15" t="e">
        <f>#REF!+P13+P21+#REF!+#REF!+P31</f>
        <v>#REF!</v>
      </c>
      <c r="Q7" s="16" t="e">
        <f>P7/C7*100</f>
        <v>#REF!</v>
      </c>
      <c r="R7" s="15" t="e">
        <f>#REF!+R13+R21+#REF!+#REF!+R31</f>
        <v>#REF!</v>
      </c>
      <c r="S7" s="15" t="e">
        <f>#REF!+S13+S21+#REF!+#REF!+S31</f>
        <v>#REF!</v>
      </c>
      <c r="T7" s="15" t="e">
        <f>#REF!+T13+T21+#REF!+#REF!+T31</f>
        <v>#REF!</v>
      </c>
      <c r="U7" s="15" t="e">
        <f>#REF!+U13+U21+#REF!+#REF!+U31</f>
        <v>#REF!</v>
      </c>
      <c r="V7" s="16" t="e">
        <f>U7/C7*100</f>
        <v>#REF!</v>
      </c>
      <c r="W7" s="15" t="e">
        <f>#REF!+W13+W21+#REF!+#REF!+W31</f>
        <v>#REF!</v>
      </c>
      <c r="X7" s="15" t="e">
        <f>#REF!+X13+X21+#REF!+#REF!+X31</f>
        <v>#REF!</v>
      </c>
      <c r="Y7" s="15" t="e">
        <f>#REF!+Y13+Y21+#REF!+#REF!+Y31</f>
        <v>#REF!</v>
      </c>
      <c r="Z7" s="15" t="e">
        <f>#REF!+Z13+Z21+#REF!+#REF!+Z31</f>
        <v>#REF!</v>
      </c>
      <c r="AA7" s="16" t="e">
        <f>Z7/R7*100</f>
        <v>#REF!</v>
      </c>
    </row>
    <row r="8" spans="1:27" ht="20.25" x14ac:dyDescent="0.3">
      <c r="A8" s="59" t="s">
        <v>17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1"/>
    </row>
    <row r="9" spans="1:27" ht="20.25" x14ac:dyDescent="0.3">
      <c r="A9" s="59" t="s">
        <v>18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29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29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59" t="s">
        <v>19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</row>
    <row r="13" spans="1:27" ht="20.25" x14ac:dyDescent="0.3">
      <c r="A13" s="57" t="s">
        <v>16</v>
      </c>
      <c r="B13" s="58"/>
      <c r="C13" s="6">
        <f>C15+C16+C17+C19</f>
        <v>16226.2</v>
      </c>
      <c r="D13" s="6">
        <f t="shared" ref="D13:Z13" si="1">D15+D16+D17+D19</f>
        <v>4063.53</v>
      </c>
      <c r="E13" s="6">
        <f t="shared" si="1"/>
        <v>82.899999999999991</v>
      </c>
      <c r="F13" s="6">
        <f t="shared" si="1"/>
        <v>15.3</v>
      </c>
      <c r="G13" s="6">
        <f t="shared" si="1"/>
        <v>0</v>
      </c>
      <c r="H13" s="6"/>
      <c r="I13" s="6"/>
      <c r="J13" s="6">
        <f t="shared" si="1"/>
        <v>10115.700000000001</v>
      </c>
      <c r="K13" s="6">
        <f t="shared" si="1"/>
        <v>10115.700000000001</v>
      </c>
      <c r="L13" s="12">
        <f>K13/C13*100</f>
        <v>62.341768251346586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5.4161378511296547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134.713611319964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59" t="s">
        <v>20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29">
        <v>45382</v>
      </c>
      <c r="I15" s="29">
        <v>45505</v>
      </c>
      <c r="J15" s="10">
        <v>0</v>
      </c>
      <c r="K15" s="5">
        <f>J15</f>
        <v>0</v>
      </c>
      <c r="L15" s="12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29">
        <v>45371</v>
      </c>
      <c r="I16" s="10" t="s">
        <v>59</v>
      </c>
      <c r="J16" s="44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36">
        <v>3721.2</v>
      </c>
      <c r="D17" s="10">
        <v>3643.13</v>
      </c>
      <c r="E17" s="10">
        <v>74.3</v>
      </c>
      <c r="F17" s="10">
        <v>3.7</v>
      </c>
      <c r="G17" s="10">
        <v>0</v>
      </c>
      <c r="H17" s="29">
        <v>45377</v>
      </c>
      <c r="I17" s="29">
        <v>45505</v>
      </c>
      <c r="J17" s="10">
        <v>3721.2</v>
      </c>
      <c r="K17" s="5">
        <f>J17</f>
        <v>3721.2</v>
      </c>
      <c r="L17" s="12">
        <f t="shared" si="2"/>
        <v>100</v>
      </c>
      <c r="M17" s="10"/>
      <c r="N17" s="10"/>
      <c r="O17" s="10"/>
      <c r="P17" s="10"/>
      <c r="Q17" s="10"/>
      <c r="R17" s="10"/>
      <c r="S17" s="10">
        <v>4665.8</v>
      </c>
      <c r="T17" s="10"/>
      <c r="U17" s="18">
        <v>4665.8</v>
      </c>
      <c r="V17" s="19">
        <f>U17/C17*100</f>
        <v>125.38428463936367</v>
      </c>
      <c r="W17" s="10"/>
      <c r="X17" s="10"/>
      <c r="Y17" s="10"/>
      <c r="Z17" s="10"/>
      <c r="AA17" s="10"/>
    </row>
    <row r="18" spans="1:27" ht="66.75" customHeight="1" x14ac:dyDescent="0.3">
      <c r="A18" s="10"/>
      <c r="B18" s="31"/>
      <c r="C18" s="32"/>
      <c r="D18" s="35" t="s">
        <v>53</v>
      </c>
      <c r="E18" s="32"/>
      <c r="F18" s="32"/>
      <c r="G18" s="32"/>
      <c r="H18" s="32"/>
      <c r="I18" s="32"/>
      <c r="J18" s="32"/>
      <c r="K18" s="33"/>
      <c r="L18" s="34"/>
      <c r="M18" s="10"/>
      <c r="N18" s="10"/>
      <c r="O18" s="10"/>
      <c r="P18" s="10"/>
      <c r="Q18" s="10"/>
      <c r="R18" s="10"/>
      <c r="S18" s="10"/>
      <c r="T18" s="10"/>
      <c r="U18" s="18"/>
      <c r="V18" s="19"/>
      <c r="W18" s="10"/>
      <c r="X18" s="10"/>
      <c r="Y18" s="10"/>
      <c r="Z18" s="10"/>
      <c r="AA18" s="10"/>
    </row>
    <row r="19" spans="1:27" ht="60" customHeight="1" x14ac:dyDescent="0.3">
      <c r="A19" s="10">
        <v>4</v>
      </c>
      <c r="B19" s="7" t="s">
        <v>41</v>
      </c>
      <c r="C19" s="10">
        <v>12065</v>
      </c>
      <c r="D19" s="10">
        <v>0</v>
      </c>
      <c r="E19" s="10">
        <v>0</v>
      </c>
      <c r="F19" s="10">
        <v>0</v>
      </c>
      <c r="G19" s="10">
        <v>0</v>
      </c>
      <c r="H19" s="44" t="s">
        <v>60</v>
      </c>
      <c r="I19" s="10"/>
      <c r="J19" s="10">
        <v>6394.5</v>
      </c>
      <c r="K19" s="5">
        <f>J19</f>
        <v>6394.5</v>
      </c>
      <c r="L19" s="12">
        <f>K19/C19*100</f>
        <v>53.000414421881473</v>
      </c>
      <c r="M19" s="10"/>
      <c r="N19" s="10"/>
      <c r="O19" s="10"/>
      <c r="P19" s="10"/>
      <c r="Q19" s="10"/>
      <c r="R19" s="10">
        <v>17193.099999999999</v>
      </c>
      <c r="S19" s="10"/>
      <c r="T19" s="10"/>
      <c r="U19" s="10">
        <v>17193.099999999999</v>
      </c>
      <c r="V19" s="19">
        <f>U19/C19*100</f>
        <v>142.50393700787401</v>
      </c>
      <c r="W19" s="10"/>
      <c r="X19" s="10"/>
      <c r="Y19" s="10"/>
      <c r="Z19" s="10"/>
      <c r="AA19" s="10"/>
    </row>
    <row r="20" spans="1:27" ht="20.25" x14ac:dyDescent="0.3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</row>
    <row r="21" spans="1:27" ht="20.25" x14ac:dyDescent="0.3">
      <c r="A21" s="57" t="s">
        <v>16</v>
      </c>
      <c r="B21" s="58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14703.2</v>
      </c>
      <c r="K21" s="6">
        <f t="shared" si="3"/>
        <v>14703.2</v>
      </c>
      <c r="L21" s="11">
        <f>K21/C21*100</f>
        <v>13.338292525831649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4" t="s">
        <v>35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</row>
    <row r="23" spans="1:27" ht="189" customHeight="1" x14ac:dyDescent="0.3">
      <c r="A23" s="10">
        <v>1</v>
      </c>
      <c r="B23" s="20" t="s">
        <v>44</v>
      </c>
      <c r="C23" s="36">
        <v>110233</v>
      </c>
      <c r="D23" s="25">
        <v>100202</v>
      </c>
      <c r="E23" s="10">
        <v>9921</v>
      </c>
      <c r="F23" s="10">
        <v>110</v>
      </c>
      <c r="G23" s="10">
        <v>0</v>
      </c>
      <c r="H23" s="29">
        <v>45656</v>
      </c>
      <c r="I23" s="29">
        <v>45620</v>
      </c>
      <c r="J23" s="39">
        <v>14703.2</v>
      </c>
      <c r="K23" s="5">
        <f>J23</f>
        <v>14703.2</v>
      </c>
      <c r="L23" s="12">
        <f>K23/C23*100</f>
        <v>13.338292525831649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0"/>
      <c r="M24" s="10"/>
      <c r="N24" s="8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25" x14ac:dyDescent="0.3">
      <c r="A25" s="59" t="s">
        <v>22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</row>
    <row r="26" spans="1:27" ht="20.25" x14ac:dyDescent="0.3">
      <c r="A26" s="59" t="s">
        <v>23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/>
    </row>
    <row r="27" spans="1:27" ht="81" x14ac:dyDescent="0.3">
      <c r="A27" s="10">
        <v>1</v>
      </c>
      <c r="B27" s="7" t="s">
        <v>45</v>
      </c>
      <c r="C27" s="7">
        <v>2702.6</v>
      </c>
      <c r="D27" s="7"/>
      <c r="E27" s="7"/>
      <c r="F27" s="7">
        <v>1597.4</v>
      </c>
      <c r="G27" s="7">
        <v>0</v>
      </c>
      <c r="H27" s="7" t="s">
        <v>54</v>
      </c>
      <c r="I27" s="40">
        <v>45532</v>
      </c>
      <c r="J27" s="10">
        <v>1591.7</v>
      </c>
      <c r="K27" s="5">
        <f>J27</f>
        <v>1591.7</v>
      </c>
      <c r="L27" s="12">
        <f>K27/C27*100</f>
        <v>58.895138015244584</v>
      </c>
      <c r="M27" s="10">
        <v>0</v>
      </c>
      <c r="N27" s="7">
        <v>0</v>
      </c>
      <c r="O27" s="7">
        <v>0</v>
      </c>
      <c r="P27" s="10">
        <v>0</v>
      </c>
      <c r="Q27" s="10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7">
        <v>100</v>
      </c>
      <c r="W27" s="10">
        <v>0</v>
      </c>
      <c r="X27" s="7">
        <v>0</v>
      </c>
      <c r="Y27" s="10">
        <v>0</v>
      </c>
      <c r="Z27" s="7">
        <v>0</v>
      </c>
      <c r="AA27" s="10">
        <v>100</v>
      </c>
    </row>
    <row r="28" spans="1:27" ht="20.25" x14ac:dyDescent="0.3">
      <c r="A28" s="10"/>
      <c r="B28" s="86"/>
      <c r="C28" s="87"/>
      <c r="D28" s="88" t="s">
        <v>57</v>
      </c>
      <c r="E28" s="89"/>
      <c r="F28" s="89"/>
      <c r="G28" s="89"/>
      <c r="H28" s="89"/>
      <c r="I28" s="89"/>
      <c r="J28" s="89"/>
      <c r="K28" s="89"/>
      <c r="L28" s="90"/>
      <c r="M28" s="32"/>
      <c r="N28" s="37"/>
      <c r="O28" s="37"/>
      <c r="P28" s="32"/>
      <c r="Q28" s="32"/>
      <c r="R28" s="37"/>
      <c r="S28" s="32"/>
      <c r="T28" s="37"/>
      <c r="U28" s="32"/>
      <c r="V28" s="37"/>
      <c r="W28" s="32"/>
      <c r="X28" s="37"/>
      <c r="Y28" s="32"/>
      <c r="Z28" s="37"/>
      <c r="AA28" s="38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40">
        <v>45519</v>
      </c>
      <c r="J29" s="10">
        <v>0</v>
      </c>
      <c r="K29" s="5">
        <f>J29</f>
        <v>0</v>
      </c>
      <c r="L29" s="12">
        <f>K29/C29*100</f>
        <v>0</v>
      </c>
      <c r="M29" s="32"/>
      <c r="N29" s="37"/>
      <c r="O29" s="37"/>
      <c r="P29" s="32"/>
      <c r="Q29" s="32"/>
      <c r="R29" s="37"/>
      <c r="S29" s="32"/>
      <c r="T29" s="37"/>
      <c r="U29" s="32"/>
      <c r="V29" s="37"/>
      <c r="W29" s="32"/>
      <c r="X29" s="37"/>
      <c r="Y29" s="32"/>
      <c r="Z29" s="37"/>
      <c r="AA29" s="38"/>
    </row>
    <row r="30" spans="1:27" ht="20.25" x14ac:dyDescent="0.3">
      <c r="A30" s="59" t="s">
        <v>47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</row>
    <row r="31" spans="1:27" ht="20.25" x14ac:dyDescent="0.3">
      <c r="A31" s="57" t="s">
        <v>16</v>
      </c>
      <c r="B31" s="58"/>
      <c r="C31" s="6">
        <f>C32+C33+C34</f>
        <v>25018.07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4105.97</v>
      </c>
      <c r="K31" s="6">
        <f t="shared" si="4"/>
        <v>4105.97</v>
      </c>
      <c r="L31" s="11">
        <f>K31/C31*100</f>
        <v>16.412017393827742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586.77587839509602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</row>
    <row r="33" spans="1:27" ht="102" x14ac:dyDescent="0.35">
      <c r="A33" s="14">
        <v>1</v>
      </c>
      <c r="B33" s="7" t="s">
        <v>48</v>
      </c>
      <c r="C33" s="41">
        <v>11331.47</v>
      </c>
      <c r="D33" s="41">
        <v>6345.62</v>
      </c>
      <c r="E33" s="41">
        <v>113.3</v>
      </c>
      <c r="F33" s="41">
        <v>4872.53</v>
      </c>
      <c r="G33" s="41">
        <v>0</v>
      </c>
      <c r="H33" s="43">
        <v>45357</v>
      </c>
      <c r="I33" s="43">
        <v>45550</v>
      </c>
      <c r="J33" s="42">
        <v>0</v>
      </c>
      <c r="K33" s="5">
        <f t="shared" ref="K33" si="5">J33</f>
        <v>0</v>
      </c>
      <c r="L33" s="17">
        <f>K33/C33*100</f>
        <v>0</v>
      </c>
      <c r="M33" s="14"/>
      <c r="N33" s="14"/>
      <c r="O33" s="14"/>
      <c r="P33" s="14"/>
      <c r="Q33" s="14"/>
      <c r="R33" s="14"/>
      <c r="S33" s="14"/>
      <c r="T33" s="14"/>
      <c r="U33" s="10">
        <v>146800</v>
      </c>
      <c r="V33" s="14"/>
      <c r="W33" s="14"/>
      <c r="X33" s="14"/>
      <c r="Y33" s="14"/>
      <c r="Z33" s="14"/>
      <c r="AA33" s="14"/>
    </row>
    <row r="34" spans="1:27" ht="102" x14ac:dyDescent="0.35">
      <c r="A34" s="14">
        <v>2</v>
      </c>
      <c r="B34" s="7" t="s">
        <v>65</v>
      </c>
      <c r="C34" s="52">
        <v>13686.6</v>
      </c>
      <c r="D34" s="14"/>
      <c r="E34" s="14"/>
      <c r="F34" s="14"/>
      <c r="G34" s="14"/>
      <c r="H34" s="53">
        <v>45506</v>
      </c>
      <c r="I34" s="53">
        <v>45641</v>
      </c>
      <c r="J34" s="52">
        <v>4105.97</v>
      </c>
      <c r="K34" s="5">
        <f t="shared" ref="K34" si="6">J34</f>
        <v>4105.97</v>
      </c>
      <c r="L34" s="17">
        <f>K34/C34*100</f>
        <v>29.999926935835052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6" spans="1:27" ht="39.75" customHeight="1" x14ac:dyDescent="0.3">
      <c r="A36" s="83" t="s">
        <v>46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5"/>
    </row>
    <row r="37" spans="1:27" ht="21" thickBot="1" x14ac:dyDescent="0.35">
      <c r="A37" s="57" t="s">
        <v>33</v>
      </c>
      <c r="B37" s="58"/>
      <c r="C37" s="6">
        <f>C38+C39+C40</f>
        <v>504011.06</v>
      </c>
      <c r="D37" s="6">
        <f t="shared" ref="D37:G37" si="7">D39+D40</f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8">N38</f>
        <v>0</v>
      </c>
      <c r="O37" s="6">
        <f t="shared" si="8"/>
        <v>0</v>
      </c>
      <c r="P37" s="6">
        <f t="shared" si="8"/>
        <v>0</v>
      </c>
      <c r="Q37" s="11">
        <f>P37/C37*100</f>
        <v>0</v>
      </c>
      <c r="R37" s="6">
        <f>R38</f>
        <v>0</v>
      </c>
      <c r="S37" s="6">
        <f t="shared" ref="S37:U37" si="9">S38</f>
        <v>0</v>
      </c>
      <c r="T37" s="6">
        <f t="shared" si="9"/>
        <v>0</v>
      </c>
      <c r="U37" s="6">
        <f t="shared" si="9"/>
        <v>0</v>
      </c>
      <c r="V37" s="11">
        <f>U37/C37*100</f>
        <v>0</v>
      </c>
      <c r="W37" s="6">
        <f>W38</f>
        <v>0</v>
      </c>
      <c r="X37" s="6">
        <f t="shared" ref="X37:Z37" si="10">X38</f>
        <v>0</v>
      </c>
      <c r="Y37" s="6">
        <f t="shared" si="10"/>
        <v>0</v>
      </c>
      <c r="Z37" s="6">
        <f t="shared" si="10"/>
        <v>0</v>
      </c>
      <c r="AA37" s="11">
        <f>Z37/C37*100</f>
        <v>0</v>
      </c>
    </row>
    <row r="38" spans="1:27" ht="89.25" customHeight="1" x14ac:dyDescent="0.35">
      <c r="A38" s="45">
        <v>1</v>
      </c>
      <c r="B38" s="30" t="s">
        <v>52</v>
      </c>
      <c r="C38" s="46">
        <v>132000</v>
      </c>
      <c r="D38" s="45"/>
      <c r="E38" s="45"/>
      <c r="F38" s="46"/>
      <c r="G38" s="47"/>
      <c r="H38" s="48">
        <v>45383</v>
      </c>
      <c r="I38" s="48">
        <v>45597</v>
      </c>
      <c r="J38" s="47">
        <v>0</v>
      </c>
      <c r="K38" s="49">
        <f t="shared" ref="K38" si="11">J38</f>
        <v>0</v>
      </c>
      <c r="L38" s="45">
        <f>K38/C38*100</f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</row>
    <row r="39" spans="1:27" ht="65.25" customHeight="1" x14ac:dyDescent="0.35">
      <c r="A39" s="14">
        <v>2</v>
      </c>
      <c r="B39" s="50" t="s">
        <v>61</v>
      </c>
      <c r="C39" s="22">
        <v>372011.06</v>
      </c>
      <c r="D39" s="14"/>
      <c r="E39" s="14"/>
      <c r="F39" s="14"/>
      <c r="G39" s="14"/>
      <c r="H39" s="51">
        <v>45383</v>
      </c>
      <c r="I39" s="51">
        <v>45597</v>
      </c>
      <c r="J39" s="14">
        <v>0</v>
      </c>
      <c r="K39" s="49">
        <f t="shared" ref="K39" si="12">J39</f>
        <v>0</v>
      </c>
      <c r="L39" s="45">
        <f>K39/C39*100</f>
        <v>0</v>
      </c>
    </row>
    <row r="40" spans="1:27" ht="9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1:27" ht="53.25" customHeight="1" x14ac:dyDescent="0.3">
      <c r="B41" s="54" t="s">
        <v>42</v>
      </c>
      <c r="C41" s="54"/>
      <c r="D41" s="22"/>
      <c r="E41" s="22"/>
      <c r="F41" s="22"/>
      <c r="G41" s="22"/>
      <c r="H41" s="22"/>
      <c r="I41" s="22"/>
      <c r="J41" s="23" t="s">
        <v>43</v>
      </c>
    </row>
    <row r="42" spans="1:27" ht="18.75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1:27" ht="52.5" customHeight="1" x14ac:dyDescent="0.3">
      <c r="B43" s="54" t="s">
        <v>36</v>
      </c>
      <c r="C43" s="54"/>
      <c r="D43" s="22"/>
      <c r="E43" s="22"/>
      <c r="F43" s="22"/>
      <c r="G43" s="22"/>
      <c r="H43" s="22"/>
      <c r="I43" s="22"/>
      <c r="J43" s="23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2024-09-18T09:24:53Z</cp:lastPrinted>
  <dcterms:created xsi:type="dcterms:W3CDTF">2019-02-07T14:51:34Z</dcterms:created>
  <dcterms:modified xsi:type="dcterms:W3CDTF">2024-10-15T12:13:28Z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