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230" tabRatio="463"/>
  </bookViews>
  <sheets>
    <sheet name="2025-2027" sheetId="1" r:id="rId1"/>
  </sheets>
  <definedNames>
    <definedName name="_xlnm._FilterDatabase" localSheetId="0" hidden="1">'2025-2027'!$A$5:$L$45</definedName>
    <definedName name="Z_0FF3B7FB_6ABE_4927_93A7_A5A13A6124A7_.wvu.FilterData" localSheetId="0" hidden="1">'2025-2027'!$A$3:$K$45</definedName>
    <definedName name="Z_12114EC0_7216_41E5_B696_AAD413144A25_.wvu.FilterData" localSheetId="0" hidden="1">'2025-2027'!$A$3:$K$45</definedName>
    <definedName name="Z_2EB7ED9B_2677_4BB1_BA48_72324EFAA99C_.wvu.FilterData" localSheetId="0" hidden="1">'2025-2027'!$A$3:$K$45</definedName>
    <definedName name="Z_37AF8E48_980D_4932_A504_FF28CF76AA02_.wvu.FilterData" localSheetId="0" hidden="1">'2025-2027'!$A$3:$K$45</definedName>
    <definedName name="Z_4293EB07_E759_410B_84CA_25F52A96CBF0_.wvu.FilterData" localSheetId="0" hidden="1">'2025-2027'!$A$3:$K$45</definedName>
    <definedName name="Z_5539BA2A_A66B_4DE1_8768_3F9B74F9B454_.wvu.FilterData" localSheetId="0" hidden="1">'2025-2027'!$A$3:$K$45</definedName>
    <definedName name="Z_617FBF41_21BC_4F66_BB43_F42B08247B40_.wvu.FilterData" localSheetId="0" hidden="1">'2025-2027'!$A$3:$K$45</definedName>
    <definedName name="Z_691B7492_81D8_4C72_85F6_B370CCF2BC9B_.wvu.FilterData" localSheetId="0" hidden="1">'2025-2027'!$A$3:$K$45</definedName>
    <definedName name="Z_6CE7FF0F_1210_425C_AC20_12E444C3F9E1_.wvu.FilterData" localSheetId="0" hidden="1">'2025-2027'!$A$3:$K$45</definedName>
    <definedName name="Z_9D46D960_4E4E_449E_89B0_5BEC5BE22BE0_.wvu.FilterData" localSheetId="0" hidden="1">'2025-2027'!$A$3:$K$45</definedName>
    <definedName name="Z_A68B6B72_4689_43DD_A539_191AB024EEE6_.wvu.FilterData" localSheetId="0" hidden="1">'2025-2027'!$A$3:$K$45</definedName>
    <definedName name="Z_B0CD0121_E405_49F5_91BE_BDEC225002D2_.wvu.FilterData" localSheetId="0" hidden="1">'2025-2027'!$A$3:$K$45</definedName>
    <definedName name="Z_E7398C10_A3D9_4258_A2FF_04CE256F8BBB_.wvu.FilterData" localSheetId="0" hidden="1">'2025-2027'!$A$3:$K$45</definedName>
    <definedName name="Z_EE713ECC_AA47_45CC_92E5_0C78CC644016_.wvu.FilterData" localSheetId="0" hidden="1">'2025-2027'!$A$3:$K$45</definedName>
    <definedName name="_xlnm.Print_Titles" localSheetId="0">'2025-2027'!$3:$3</definedName>
    <definedName name="_xlnm.Print_Area" localSheetId="0">'2025-2027'!$A$1:$K$45</definedName>
  </definedNames>
  <calcPr calcId="162913"/>
</workbook>
</file>

<file path=xl/calcChain.xml><?xml version="1.0" encoding="utf-8"?>
<calcChain xmlns="http://schemas.openxmlformats.org/spreadsheetml/2006/main">
  <c r="K23" i="1" l="1"/>
  <c r="I23" i="1"/>
  <c r="H23" i="1"/>
  <c r="F23" i="1"/>
  <c r="E23" i="1"/>
  <c r="C23" i="1"/>
  <c r="D24" i="1"/>
  <c r="J42" i="1" l="1"/>
  <c r="J41" i="1"/>
  <c r="J39" i="1" s="1"/>
  <c r="J40" i="1"/>
  <c r="J38" i="1"/>
  <c r="J37" i="1"/>
  <c r="J36" i="1" s="1"/>
  <c r="J35" i="1"/>
  <c r="J34" i="1"/>
  <c r="J33" i="1"/>
  <c r="J32" i="1"/>
  <c r="J31" i="1"/>
  <c r="J29" i="1"/>
  <c r="J28" i="1" s="1"/>
  <c r="G42" i="1"/>
  <c r="G41" i="1"/>
  <c r="G40" i="1"/>
  <c r="G38" i="1"/>
  <c r="G37" i="1"/>
  <c r="G36" i="1" s="1"/>
  <c r="G35" i="1"/>
  <c r="G34" i="1"/>
  <c r="G33" i="1"/>
  <c r="G32" i="1"/>
  <c r="G31" i="1"/>
  <c r="G29" i="1"/>
  <c r="G28" i="1" s="1"/>
  <c r="G30" i="1"/>
  <c r="D42" i="1"/>
  <c r="D41" i="1"/>
  <c r="D40" i="1"/>
  <c r="D38" i="1"/>
  <c r="D37" i="1"/>
  <c r="D36" i="1" s="1"/>
  <c r="D35" i="1"/>
  <c r="D34" i="1"/>
  <c r="D33" i="1"/>
  <c r="D32" i="1"/>
  <c r="D31" i="1"/>
  <c r="D29" i="1"/>
  <c r="D28" i="1" s="1"/>
  <c r="K43" i="1"/>
  <c r="K39" i="1"/>
  <c r="K36" i="1"/>
  <c r="K30" i="1"/>
  <c r="K28" i="1"/>
  <c r="K18" i="1"/>
  <c r="K15" i="1"/>
  <c r="K13" i="1"/>
  <c r="K5" i="1"/>
  <c r="H43" i="1"/>
  <c r="H39" i="1"/>
  <c r="H36" i="1"/>
  <c r="H30" i="1"/>
  <c r="H28" i="1"/>
  <c r="H18" i="1"/>
  <c r="H15" i="1"/>
  <c r="H13" i="1"/>
  <c r="H5" i="1"/>
  <c r="E43" i="1"/>
  <c r="E39" i="1"/>
  <c r="E36" i="1"/>
  <c r="E30" i="1"/>
  <c r="E28" i="1"/>
  <c r="E18" i="1"/>
  <c r="E15" i="1"/>
  <c r="E13" i="1"/>
  <c r="E5" i="1"/>
  <c r="I4" i="1"/>
  <c r="F4" i="1"/>
  <c r="C4" i="1"/>
  <c r="I43" i="1"/>
  <c r="F43" i="1"/>
  <c r="C43" i="1"/>
  <c r="I39" i="1"/>
  <c r="F39" i="1"/>
  <c r="C39" i="1"/>
  <c r="I36" i="1"/>
  <c r="F36" i="1"/>
  <c r="C36" i="1"/>
  <c r="I30" i="1"/>
  <c r="F30" i="1"/>
  <c r="C30" i="1"/>
  <c r="I28" i="1"/>
  <c r="F28" i="1"/>
  <c r="C28" i="1"/>
  <c r="I18" i="1"/>
  <c r="F18" i="1"/>
  <c r="C18" i="1"/>
  <c r="I15" i="1"/>
  <c r="F15" i="1"/>
  <c r="C15" i="1"/>
  <c r="I13" i="1"/>
  <c r="F13" i="1"/>
  <c r="C13" i="1"/>
  <c r="I5" i="1"/>
  <c r="F5" i="1"/>
  <c r="C5" i="1"/>
  <c r="J30" i="1" l="1"/>
  <c r="D30" i="1"/>
  <c r="D39" i="1"/>
  <c r="G39" i="1"/>
  <c r="H4" i="1"/>
  <c r="K4" i="1"/>
  <c r="E4" i="1"/>
  <c r="J45" i="1"/>
  <c r="J44" i="1"/>
  <c r="J43" i="1" s="1"/>
  <c r="J27" i="1"/>
  <c r="J26" i="1"/>
  <c r="J23" i="1" s="1"/>
  <c r="J25" i="1"/>
  <c r="J22" i="1"/>
  <c r="J21" i="1"/>
  <c r="J20" i="1"/>
  <c r="J19" i="1"/>
  <c r="J17" i="1"/>
  <c r="J16" i="1"/>
  <c r="J15" i="1" s="1"/>
  <c r="J14" i="1"/>
  <c r="J13" i="1" s="1"/>
  <c r="J12" i="1"/>
  <c r="J11" i="1"/>
  <c r="J10" i="1"/>
  <c r="J9" i="1"/>
  <c r="J8" i="1"/>
  <c r="J7" i="1"/>
  <c r="J6" i="1"/>
  <c r="G45" i="1"/>
  <c r="G44" i="1"/>
  <c r="G43" i="1" s="1"/>
  <c r="G27" i="1"/>
  <c r="G26" i="1"/>
  <c r="G25" i="1"/>
  <c r="G22" i="1"/>
  <c r="G21" i="1"/>
  <c r="G20" i="1"/>
  <c r="G18" i="1" s="1"/>
  <c r="G19" i="1"/>
  <c r="G17" i="1"/>
  <c r="G16" i="1"/>
  <c r="G14" i="1"/>
  <c r="G13" i="1" s="1"/>
  <c r="G12" i="1"/>
  <c r="G11" i="1"/>
  <c r="G10" i="1"/>
  <c r="G9" i="1"/>
  <c r="G8" i="1"/>
  <c r="G7" i="1"/>
  <c r="G6" i="1"/>
  <c r="D45" i="1"/>
  <c r="D44" i="1"/>
  <c r="D43" i="1" s="1"/>
  <c r="D27" i="1"/>
  <c r="D26" i="1"/>
  <c r="D25" i="1"/>
  <c r="D22" i="1"/>
  <c r="D21" i="1"/>
  <c r="D20" i="1"/>
  <c r="D19" i="1"/>
  <c r="D17" i="1"/>
  <c r="D16" i="1"/>
  <c r="D15" i="1" s="1"/>
  <c r="D14" i="1"/>
  <c r="D13" i="1" s="1"/>
  <c r="D12" i="1"/>
  <c r="D11" i="1"/>
  <c r="D10" i="1"/>
  <c r="D9" i="1"/>
  <c r="D8" i="1"/>
  <c r="D7" i="1"/>
  <c r="D6" i="1"/>
  <c r="D23" i="1" l="1"/>
  <c r="G23" i="1"/>
  <c r="D5" i="1"/>
  <c r="J5" i="1"/>
  <c r="G5" i="1"/>
  <c r="G15" i="1"/>
  <c r="J18" i="1"/>
  <c r="D18" i="1"/>
  <c r="D4" i="1"/>
  <c r="J4" i="1" l="1"/>
  <c r="G4" i="1"/>
</calcChain>
</file>

<file path=xl/sharedStrings.xml><?xml version="1.0" encoding="utf-8"?>
<sst xmlns="http://schemas.openxmlformats.org/spreadsheetml/2006/main" count="102" uniqueCount="96">
  <si>
    <t/>
  </si>
  <si>
    <t>Итого  расходов</t>
  </si>
  <si>
    <t>тыс.рублей</t>
  </si>
  <si>
    <t>Параметры
бюджета Жердевского муниципального округа 
Тамбовской
области на 
2025 год                (решение № 178)</t>
  </si>
  <si>
    <t>Параметры
бюджета Жердевского муниципального округа 
Тамбовской
области на 
2026 год                (решение № 178)</t>
  </si>
  <si>
    <t>Параметры
бюджета Жердевского муниципального округа 
Тамбовской
области на 
2027 год                (решение № 178)</t>
  </si>
  <si>
    <t xml:space="preserve">Уточненные параметры
бюджета Жердевского муниципалдьного округа Тамбовской 
области на 
2025 год  </t>
  </si>
  <si>
    <t xml:space="preserve">Уточненные параметры
бюджета Жердевского муниципалдьного округа Тамбовской 
области на 
2026 год  </t>
  </si>
  <si>
    <t xml:space="preserve">Уточненные параметры
бюджета Жердевского муниципалдьного округа Тамбовской 
области на 
2027 год  </t>
  </si>
  <si>
    <t>Расходы бюджета Жердевского муниципальногоь округа Тамбовской области в 2025-2027 годах по разделам и подразделам</t>
  </si>
  <si>
    <t>ОБЩЕГОСУДАРСТВЕННЫЕ ВОПРОСЫ</t>
  </si>
  <si>
    <t>Раздел, подраздел</t>
  </si>
  <si>
    <t>01 00</t>
  </si>
  <si>
    <t>01 02</t>
  </si>
  <si>
    <t>Функционирование высшего должностного лица субъекта Российской Федерации и муниципального образования</t>
  </si>
  <si>
    <t>01 03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</si>
  <si>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</si>
  <si>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</si>
  <si>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</si>
  <si>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01 05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</si>
  <si>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</si>
  <si>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</si>
  <si>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</si>
  <si>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Резервные фонды</t>
  </si>
  <si>
    <t>01 11</t>
  </si>
  <si>
    <t>Другие общегосударственные вопросы</t>
  </si>
  <si>
    <t>01 13</t>
  </si>
  <si>
    <t>НАЦИОНАЛЬНАЯ ОБОРОНА</t>
  </si>
  <si>
    <t>02 00</t>
  </si>
  <si>
    <t>Мобилизационная и вневойсковая подготовка</t>
  </si>
  <si>
    <t>02 03</t>
  </si>
  <si>
    <t>НАЦИОНАЛЬНАЯ БЕЗОПАСНОСТЬ И ПРАВООХРАНИТЕЛЬНАЯ ДЕЯТЕЛЬНОСТЬ</t>
  </si>
  <si>
    <t>03 00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</si>
  <si>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</si>
  <si>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</si>
  <si>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Миграционная политика</t>
  </si>
  <si>
    <t>03 11</t>
  </si>
  <si>
    <t>НАЦИОНАЛЬНАЯ ЭКОНОМИКА</t>
  </si>
  <si>
    <t>04 00</t>
  </si>
  <si>
    <t>Условно утвержденные расходы</t>
  </si>
  <si>
    <t>Сельское хозяйство и рыболовство</t>
  </si>
  <si>
    <t>04 05</t>
  </si>
  <si>
    <t>Транспорт</t>
  </si>
  <si>
    <t>04 08</t>
  </si>
  <si>
    <t>04 09</t>
  </si>
  <si>
    <t>04 12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</si>
  <si>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</si>
  <si>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</si>
  <si>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</si>
  <si>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05 00</t>
  </si>
  <si>
    <t>Коммунальное хозяйство</t>
  </si>
  <si>
    <t>05 02</t>
  </si>
  <si>
    <t>Благоустройство</t>
  </si>
  <si>
    <t>05 03</t>
  </si>
  <si>
    <t>Другие вопросы в области жилищно-коммунального хозяйства</t>
  </si>
  <si>
    <t>05 05</t>
  </si>
  <si>
    <t>06 00</t>
  </si>
  <si>
    <t>ОХРАНА ОКРУЖАЮЩЕЙ СРЕДЫ</t>
  </si>
  <si>
    <t>06 05</t>
  </si>
  <si>
    <t>Другие вопросы в области охраны окружающей среды</t>
  </si>
  <si>
    <t>ОБРАЗОВАНИЕ</t>
  </si>
  <si>
    <t>07 00</t>
  </si>
  <si>
    <t>07 01</t>
  </si>
  <si>
    <t>07 02</t>
  </si>
  <si>
    <t>07 03</t>
  </si>
  <si>
    <t>07 07</t>
  </si>
  <si>
    <t>07 09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</si>
  <si>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</si>
  <si>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</si>
  <si>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</si>
  <si>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</si>
  <si>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</si>
  <si>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</si>
  <si>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08 00</t>
  </si>
  <si>
    <t>08 01</t>
  </si>
  <si>
    <t>08 04</t>
  </si>
  <si>
    <t>Культура</t>
  </si>
  <si>
    <t>Другие вопросы в области культуры, кинематографии</t>
  </si>
  <si>
    <t>СОЦИАЛЬНАЯ ПОЛИТИКА</t>
  </si>
  <si>
    <t>10 00</t>
  </si>
  <si>
    <t>10 03</t>
  </si>
  <si>
    <t>10 04</t>
  </si>
  <si>
    <t>Социальное обеспечение населения</t>
  </si>
  <si>
    <t>Охрана семьи и детства</t>
  </si>
  <si>
    <t>10 06</t>
  </si>
  <si>
    <t>Другие вопросы в области социальной политики</t>
  </si>
  <si>
    <t>ФИЗИЧЕСКАЯ КУЛЬТУРА И СПОРТ</t>
  </si>
  <si>
    <t>11 00</t>
  </si>
  <si>
    <t>11 02</t>
  </si>
  <si>
    <t>Массовый спорт</t>
  </si>
  <si>
    <t>Наименование раздела, подраздела</t>
  </si>
  <si>
    <t>Поправки в
бюджете на 
2025 год  (ко 2 чтению)</t>
  </si>
  <si>
    <t>Поправки в
бюджете  на 
2026 год  (ко 2 чтению)</t>
  </si>
  <si>
    <t>Поправки в
бюджете  на 
2027 год  (ко 2 чтению)</t>
  </si>
  <si>
    <t>05 01</t>
  </si>
  <si>
    <t>Жилищное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</si>
</sst>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9FFD9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top" wrapText="1"/>
    </xf>
    <xf numFmtId="4" fontId="6" fillId="3" borderId="8">
      <alignment horizontal="right" vertical="top" shrinkToFit="1"/>
    </xf>
    <xf numFmtId="4" fontId="6" fillId="4" borderId="9">
      <alignment horizontal="right" vertical="top" shrinkToFit="1"/>
    </xf>
    <xf numFmtId="4" fontId="6" fillId="3" borderId="10">
      <alignment horizontal="right" vertical="top" shrinkToFit="1"/>
    </xf>
    <xf numFmtId="4" fontId="6" fillId="4" borderId="11">
      <alignment horizontal="right" vertical="top" shrinkToFit="1"/>
    </xf>
  </cellStyleXfs>
  <cellXfs count="6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164" fontId="4" fillId="0" borderId="1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right" vertical="top" wrapText="1"/>
    </xf>
    <xf numFmtId="164" fontId="11" fillId="0" borderId="6" xfId="0" applyNumberFormat="1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center" vertical="top" wrapText="1"/>
    </xf>
    <xf numFmtId="164" fontId="11" fillId="0" borderId="5" xfId="0" applyNumberFormat="1" applyFont="1" applyFill="1" applyBorder="1" applyAlignment="1">
      <alignment horizontal="right" vertical="top" wrapText="1"/>
    </xf>
    <xf numFmtId="164" fontId="4" fillId="0" borderId="4" xfId="0" applyNumberFormat="1" applyFont="1" applyFill="1" applyBorder="1" applyAlignment="1">
      <alignment horizontal="right" vertical="top" wrapText="1"/>
    </xf>
    <xf numFmtId="0" fontId="1" fillId="0" borderId="7" xfId="0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11" fillId="0" borderId="4" xfId="0" applyNumberFormat="1" applyFont="1" applyFill="1" applyBorder="1" applyAlignment="1">
      <alignment horizontal="righ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164" fontId="11" fillId="0" borderId="14" xfId="0" applyNumberFormat="1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right" vertical="top" wrapText="1"/>
    </xf>
    <xf numFmtId="0" fontId="12" fillId="0" borderId="4" xfId="0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horizontal="right" vertical="top" wrapText="1"/>
    </xf>
    <xf numFmtId="164" fontId="11" fillId="0" borderId="12" xfId="0" applyNumberFormat="1" applyFont="1" applyFill="1" applyBorder="1" applyAlignment="1">
      <alignment horizontal="right" vertical="top" wrapText="1"/>
    </xf>
    <xf numFmtId="164" fontId="5" fillId="0" borderId="12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right" vertical="top" wrapText="1"/>
    </xf>
    <xf numFmtId="164" fontId="4" fillId="2" borderId="12" xfId="0" applyNumberFormat="1" applyFont="1" applyFill="1" applyBorder="1" applyAlignment="1">
      <alignment horizontal="right" vertical="top" wrapText="1"/>
    </xf>
    <xf numFmtId="164" fontId="4" fillId="2" borderId="5" xfId="0" applyNumberFormat="1" applyFont="1" applyFill="1" applyBorder="1" applyAlignment="1">
      <alignment horizontal="right" vertical="top" wrapText="1"/>
    </xf>
    <xf numFmtId="164" fontId="4" fillId="2" borderId="4" xfId="0" applyNumberFormat="1" applyFont="1" applyFill="1" applyBorder="1" applyAlignment="1">
      <alignment horizontal="right" vertical="top" wrapText="1"/>
    </xf>
    <xf numFmtId="164" fontId="11" fillId="2" borderId="4" xfId="0" applyNumberFormat="1" applyFont="1" applyFill="1" applyBorder="1" applyAlignment="1">
      <alignment horizontal="right" vertical="top" wrapText="1"/>
    </xf>
    <xf numFmtId="164" fontId="11" fillId="2" borderId="5" xfId="0" applyNumberFormat="1" applyFont="1" applyFill="1" applyBorder="1" applyAlignment="1">
      <alignment horizontal="right" vertical="top" wrapText="1"/>
    </xf>
    <xf numFmtId="164" fontId="4" fillId="2" borderId="7" xfId="0" applyNumberFormat="1" applyFont="1" applyFill="1" applyBorder="1" applyAlignment="1">
      <alignment horizontal="right" vertical="top" wrapText="1"/>
    </xf>
    <xf numFmtId="164" fontId="11" fillId="0" borderId="7" xfId="0" applyNumberFormat="1" applyFont="1" applyFill="1" applyBorder="1" applyAlignment="1">
      <alignment horizontal="right" vertical="top" wrapText="1"/>
    </xf>
    <xf numFmtId="164" fontId="11" fillId="2" borderId="7" xfId="0" applyNumberFormat="1" applyFont="1" applyFill="1" applyBorder="1" applyAlignment="1">
      <alignment horizontal="right" vertical="top" wrapText="1"/>
    </xf>
    <xf numFmtId="164" fontId="4" fillId="2" borderId="14" xfId="0" applyNumberFormat="1" applyFont="1" applyFill="1" applyBorder="1" applyAlignment="1">
      <alignment horizontal="right" vertical="top" wrapText="1"/>
    </xf>
    <xf numFmtId="164" fontId="4" fillId="0" borderId="16" xfId="0" applyNumberFormat="1" applyFont="1" applyFill="1" applyBorder="1" applyAlignment="1">
      <alignment horizontal="right" vertical="top" wrapText="1"/>
    </xf>
    <xf numFmtId="164" fontId="4" fillId="2" borderId="15" xfId="0" applyNumberFormat="1" applyFont="1" applyFill="1" applyBorder="1" applyAlignment="1">
      <alignment horizontal="right" vertical="top" wrapText="1"/>
    </xf>
    <xf numFmtId="164" fontId="11" fillId="2" borderId="14" xfId="0" applyNumberFormat="1" applyFont="1" applyFill="1" applyBorder="1" applyAlignment="1">
      <alignment horizontal="right" vertical="top" wrapText="1"/>
    </xf>
    <xf numFmtId="164" fontId="4" fillId="2" borderId="13" xfId="0" applyNumberFormat="1" applyFont="1" applyFill="1" applyBorder="1" applyAlignment="1">
      <alignment horizontal="right" vertical="top" wrapText="1"/>
    </xf>
    <xf numFmtId="164" fontId="5" fillId="2" borderId="4" xfId="0" applyNumberFormat="1" applyFont="1" applyFill="1" applyBorder="1" applyAlignment="1">
      <alignment horizontal="right" vertical="top" wrapText="1"/>
    </xf>
  </cellXfs>
  <cellStyles count="5">
    <cellStyle name="ex62" xfId="2"/>
    <cellStyle name="ex63" xfId="4"/>
    <cellStyle name="ex66" xfId="1"/>
    <cellStyle name="ex67" xfId="3"/>
    <cellStyle name="Обычный" xfId="0" builtinId="0"/>
  </cellStyles>
  <dxfs count="0"/>
  <tableStyles count="0" defaultTableStyle="TableStyleMedium9" defaultPivotStyle="PivotStyleLight16"/>
  <colors>
    <mruColors>
      <color rgb="FFD9FFD9"/>
      <color rgb="FFFFE5FF"/>
      <color rgb="FFCCECFF"/>
      <color rgb="FFFF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="115" zoomScaleNormal="115" workbookViewId="0">
      <selection activeCell="E4" sqref="E4"/>
    </sheetView>
  </sheetViews>
  <sheetFormatPr defaultColWidth="14.6640625" defaultRowHeight="12.75" x14ac:dyDescent="0.2"/>
  <cols>
    <col min="1" max="1" width="62" style="1" customWidth="1"/>
    <col min="2" max="2" width="12" style="1" customWidth="1"/>
    <col min="3" max="3" width="22" style="9" customWidth="1"/>
    <col min="4" max="4" width="19" style="9" customWidth="1"/>
    <col min="5" max="5" width="23" style="1" customWidth="1"/>
    <col min="6" max="6" width="22" style="9" customWidth="1"/>
    <col min="7" max="7" width="18" style="9" customWidth="1"/>
    <col min="8" max="8" width="22.33203125" style="1" customWidth="1"/>
    <col min="9" max="9" width="21.5" style="1" customWidth="1"/>
    <col min="10" max="10" width="16.83203125" style="1" customWidth="1"/>
    <col min="11" max="11" width="21.5" style="1" customWidth="1"/>
    <col min="12" max="12" width="9.83203125" style="1" bestFit="1" customWidth="1"/>
    <col min="13" max="16384" width="14.6640625" style="1"/>
  </cols>
  <sheetData>
    <row r="1" spans="1:13" ht="36" customHeight="1" x14ac:dyDescent="0.2">
      <c r="A1" s="42" t="s">
        <v>9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3" x14ac:dyDescent="0.2">
      <c r="A2" s="3" t="s">
        <v>0</v>
      </c>
      <c r="B2" s="2" t="s">
        <v>0</v>
      </c>
      <c r="C2" s="8" t="s">
        <v>0</v>
      </c>
      <c r="D2" s="8"/>
      <c r="E2" s="2" t="s">
        <v>0</v>
      </c>
      <c r="F2" s="8" t="s">
        <v>0</v>
      </c>
      <c r="G2" s="8"/>
      <c r="H2" s="2" t="s">
        <v>0</v>
      </c>
      <c r="I2" s="2" t="s">
        <v>0</v>
      </c>
      <c r="J2" s="2"/>
      <c r="K2" s="10" t="s">
        <v>2</v>
      </c>
    </row>
    <row r="3" spans="1:13" ht="97.5" customHeight="1" x14ac:dyDescent="0.2">
      <c r="A3" s="11" t="s">
        <v>90</v>
      </c>
      <c r="B3" s="12" t="s">
        <v>11</v>
      </c>
      <c r="C3" s="43" t="s">
        <v>3</v>
      </c>
      <c r="D3" s="44" t="s">
        <v>91</v>
      </c>
      <c r="E3" s="45" t="s">
        <v>6</v>
      </c>
      <c r="F3" s="43" t="s">
        <v>4</v>
      </c>
      <c r="G3" s="44" t="s">
        <v>92</v>
      </c>
      <c r="H3" s="45" t="s">
        <v>7</v>
      </c>
      <c r="I3" s="43" t="s">
        <v>5</v>
      </c>
      <c r="J3" s="44" t="s">
        <v>93</v>
      </c>
      <c r="K3" s="45" t="s">
        <v>8</v>
      </c>
    </row>
    <row r="4" spans="1:13" s="5" customFormat="1" ht="20.25" customHeight="1" x14ac:dyDescent="0.2">
      <c r="A4" s="4" t="s">
        <v>1</v>
      </c>
      <c r="B4" s="4"/>
      <c r="C4" s="39">
        <f t="shared" ref="C4:K4" si="0">C5+C13+C15+C18+C23+C28+C30+C36+C39+C43+C45</f>
        <v>862700.1</v>
      </c>
      <c r="D4" s="39">
        <f t="shared" si="0"/>
        <v>40842.799999999988</v>
      </c>
      <c r="E4" s="60">
        <f t="shared" si="0"/>
        <v>903542.89999999991</v>
      </c>
      <c r="F4" s="39">
        <f t="shared" si="0"/>
        <v>792872.1</v>
      </c>
      <c r="G4" s="39">
        <f t="shared" si="0"/>
        <v>174530.00000000006</v>
      </c>
      <c r="H4" s="60">
        <f t="shared" si="0"/>
        <v>967402.1</v>
      </c>
      <c r="I4" s="39">
        <f t="shared" si="0"/>
        <v>820329.4</v>
      </c>
      <c r="J4" s="41">
        <f t="shared" si="0"/>
        <v>122989.4</v>
      </c>
      <c r="K4" s="60">
        <f t="shared" si="0"/>
        <v>943318.79999999993</v>
      </c>
    </row>
    <row r="5" spans="1:13" ht="15" customHeight="1" x14ac:dyDescent="0.2">
      <c r="A5" s="7" t="s">
        <v>10</v>
      </c>
      <c r="B5" s="14" t="s">
        <v>12</v>
      </c>
      <c r="C5" s="21">
        <f t="shared" ref="C5:K5" si="1">SUM(C6:C12)</f>
        <v>173396.90000000002</v>
      </c>
      <c r="D5" s="21">
        <f t="shared" si="1"/>
        <v>852.79999999999563</v>
      </c>
      <c r="E5" s="46">
        <f t="shared" si="1"/>
        <v>174249.7</v>
      </c>
      <c r="F5" s="21">
        <f t="shared" si="1"/>
        <v>136604.5</v>
      </c>
      <c r="G5" s="21">
        <f t="shared" si="1"/>
        <v>1567.2000000000044</v>
      </c>
      <c r="H5" s="46">
        <f t="shared" si="1"/>
        <v>138171.70000000001</v>
      </c>
      <c r="I5" s="21">
        <f t="shared" si="1"/>
        <v>136670.09999999998</v>
      </c>
      <c r="J5" s="21">
        <f t="shared" si="1"/>
        <v>1649.5000000000073</v>
      </c>
      <c r="K5" s="50">
        <f t="shared" si="1"/>
        <v>138319.6</v>
      </c>
    </row>
    <row r="6" spans="1:13" ht="28.5" customHeight="1" x14ac:dyDescent="0.2">
      <c r="A6" s="16" t="s">
        <v>14</v>
      </c>
      <c r="B6" s="15" t="s">
        <v>13</v>
      </c>
      <c r="C6" s="17">
        <v>2378.1999999999998</v>
      </c>
      <c r="D6" s="24">
        <f t="shared" ref="D6:D45" si="2">E6-C6</f>
        <v>0</v>
      </c>
      <c r="E6" s="47">
        <v>2378.1999999999998</v>
      </c>
      <c r="F6" s="24">
        <v>2378.1999999999998</v>
      </c>
      <c r="G6" s="24">
        <f t="shared" ref="G6:G45" si="3">H6-F6</f>
        <v>0</v>
      </c>
      <c r="H6" s="49">
        <v>2378.1999999999998</v>
      </c>
      <c r="I6" s="24">
        <v>2378.1999999999998</v>
      </c>
      <c r="J6" s="17">
        <f t="shared" ref="J6:J45" si="4">K6-I6</f>
        <v>0</v>
      </c>
      <c r="K6" s="49">
        <v>2378.1999999999998</v>
      </c>
    </row>
    <row r="7" spans="1:13" ht="38.25" x14ac:dyDescent="0.2">
      <c r="A7" s="16" t="s">
        <v>16</v>
      </c>
      <c r="B7" s="15" t="s">
        <v>15</v>
      </c>
      <c r="C7" s="17">
        <v>4247.5</v>
      </c>
      <c r="D7" s="24">
        <f t="shared" si="2"/>
        <v>0</v>
      </c>
      <c r="E7" s="47">
        <v>4247.5</v>
      </c>
      <c r="F7" s="24">
        <v>4247.5</v>
      </c>
      <c r="G7" s="24">
        <f t="shared" si="3"/>
        <v>0</v>
      </c>
      <c r="H7" s="49">
        <v>4247.5</v>
      </c>
      <c r="I7" s="24">
        <v>4247.5</v>
      </c>
      <c r="J7" s="17">
        <f t="shared" si="4"/>
        <v>0</v>
      </c>
      <c r="K7" s="49">
        <v>4247.5</v>
      </c>
      <c r="M7" s="6"/>
    </row>
    <row r="8" spans="1:13" ht="38.25" x14ac:dyDescent="0.2">
      <c r="A8" s="16" t="s">
        <v>18</v>
      </c>
      <c r="B8" s="15" t="s">
        <v>17</v>
      </c>
      <c r="C8" s="17">
        <v>52528.6</v>
      </c>
      <c r="D8" s="24">
        <f t="shared" si="2"/>
        <v>53.400000000001455</v>
      </c>
      <c r="E8" s="47">
        <v>52582</v>
      </c>
      <c r="F8" s="24">
        <v>52528.6</v>
      </c>
      <c r="G8" s="24">
        <f t="shared" si="3"/>
        <v>53.400000000001455</v>
      </c>
      <c r="H8" s="49">
        <v>52582</v>
      </c>
      <c r="I8" s="24">
        <v>52528.6</v>
      </c>
      <c r="J8" s="17">
        <f t="shared" si="4"/>
        <v>53.400000000001455</v>
      </c>
      <c r="K8" s="49">
        <v>52582</v>
      </c>
    </row>
    <row r="9" spans="1:13" ht="17.25" customHeight="1" x14ac:dyDescent="0.2">
      <c r="A9" s="19" t="s">
        <v>20</v>
      </c>
      <c r="B9" s="18" t="s">
        <v>19</v>
      </c>
      <c r="C9" s="20">
        <v>2.9</v>
      </c>
      <c r="D9" s="24">
        <f t="shared" si="2"/>
        <v>0</v>
      </c>
      <c r="E9" s="48">
        <v>2.9</v>
      </c>
      <c r="F9" s="24">
        <v>26.6</v>
      </c>
      <c r="G9" s="24">
        <f t="shared" si="3"/>
        <v>0</v>
      </c>
      <c r="H9" s="49">
        <v>26.6</v>
      </c>
      <c r="I9" s="24">
        <v>2.2000000000000002</v>
      </c>
      <c r="J9" s="17">
        <f t="shared" si="4"/>
        <v>0</v>
      </c>
      <c r="K9" s="49">
        <v>2.2000000000000002</v>
      </c>
    </row>
    <row r="10" spans="1:13" ht="28.5" customHeight="1" x14ac:dyDescent="0.2">
      <c r="A10" s="19" t="s">
        <v>21</v>
      </c>
      <c r="B10" s="18" t="s">
        <v>22</v>
      </c>
      <c r="C10" s="20">
        <v>7922.6</v>
      </c>
      <c r="D10" s="24">
        <f t="shared" si="2"/>
        <v>0</v>
      </c>
      <c r="E10" s="48">
        <v>7922.6</v>
      </c>
      <c r="F10" s="24">
        <v>7922.6</v>
      </c>
      <c r="G10" s="24">
        <f t="shared" si="3"/>
        <v>0</v>
      </c>
      <c r="H10" s="49">
        <v>7922.6</v>
      </c>
      <c r="I10" s="24">
        <v>7922.6</v>
      </c>
      <c r="J10" s="17">
        <f t="shared" si="4"/>
        <v>0</v>
      </c>
      <c r="K10" s="49">
        <v>7922.6</v>
      </c>
    </row>
    <row r="11" spans="1:13" ht="15.75" customHeight="1" x14ac:dyDescent="0.2">
      <c r="A11" s="19" t="s">
        <v>23</v>
      </c>
      <c r="B11" s="18" t="s">
        <v>24</v>
      </c>
      <c r="C11" s="20">
        <v>300</v>
      </c>
      <c r="D11" s="24">
        <f t="shared" si="2"/>
        <v>0</v>
      </c>
      <c r="E11" s="48">
        <v>300</v>
      </c>
      <c r="F11" s="24">
        <v>300</v>
      </c>
      <c r="G11" s="24">
        <f t="shared" si="3"/>
        <v>0</v>
      </c>
      <c r="H11" s="49">
        <v>300</v>
      </c>
      <c r="I11" s="24">
        <v>300</v>
      </c>
      <c r="J11" s="17">
        <f t="shared" si="4"/>
        <v>0</v>
      </c>
      <c r="K11" s="49">
        <v>300</v>
      </c>
    </row>
    <row r="12" spans="1:13" ht="15" x14ac:dyDescent="0.2">
      <c r="A12" s="19" t="s">
        <v>25</v>
      </c>
      <c r="B12" s="18" t="s">
        <v>26</v>
      </c>
      <c r="C12" s="20">
        <v>106017.1</v>
      </c>
      <c r="D12" s="24">
        <f t="shared" si="2"/>
        <v>799.39999999999418</v>
      </c>
      <c r="E12" s="48">
        <v>106816.5</v>
      </c>
      <c r="F12" s="24">
        <v>69201</v>
      </c>
      <c r="G12" s="24">
        <f t="shared" si="3"/>
        <v>1513.8000000000029</v>
      </c>
      <c r="H12" s="49">
        <v>70714.8</v>
      </c>
      <c r="I12" s="24">
        <v>69291</v>
      </c>
      <c r="J12" s="17">
        <f t="shared" si="4"/>
        <v>1596.1000000000058</v>
      </c>
      <c r="K12" s="49">
        <v>70887.100000000006</v>
      </c>
    </row>
    <row r="13" spans="1:13" ht="14.25" x14ac:dyDescent="0.2">
      <c r="A13" s="7" t="s">
        <v>27</v>
      </c>
      <c r="B13" s="22" t="s">
        <v>28</v>
      </c>
      <c r="C13" s="23">
        <f t="shared" ref="C13:K13" si="5">C14</f>
        <v>802.7</v>
      </c>
      <c r="D13" s="23">
        <f t="shared" si="5"/>
        <v>33.699999999999932</v>
      </c>
      <c r="E13" s="51">
        <f t="shared" si="5"/>
        <v>836.4</v>
      </c>
      <c r="F13" s="23">
        <f t="shared" si="5"/>
        <v>878.1</v>
      </c>
      <c r="G13" s="23">
        <f t="shared" si="5"/>
        <v>32.899999999999977</v>
      </c>
      <c r="H13" s="51">
        <f t="shared" si="5"/>
        <v>911</v>
      </c>
      <c r="I13" s="23">
        <f t="shared" si="5"/>
        <v>909.3</v>
      </c>
      <c r="J13" s="23">
        <f t="shared" si="5"/>
        <v>32.900000000000091</v>
      </c>
      <c r="K13" s="50">
        <f t="shared" si="5"/>
        <v>942.2</v>
      </c>
      <c r="L13" s="6"/>
    </row>
    <row r="14" spans="1:13" ht="15" x14ac:dyDescent="0.2">
      <c r="A14" s="19" t="s">
        <v>29</v>
      </c>
      <c r="B14" s="18" t="s">
        <v>30</v>
      </c>
      <c r="C14" s="20">
        <v>802.7</v>
      </c>
      <c r="D14" s="24">
        <f t="shared" si="2"/>
        <v>33.699999999999932</v>
      </c>
      <c r="E14" s="48">
        <v>836.4</v>
      </c>
      <c r="F14" s="24">
        <v>878.1</v>
      </c>
      <c r="G14" s="24">
        <f t="shared" si="3"/>
        <v>32.899999999999977</v>
      </c>
      <c r="H14" s="49">
        <v>911</v>
      </c>
      <c r="I14" s="24">
        <v>909.3</v>
      </c>
      <c r="J14" s="17">
        <f t="shared" si="4"/>
        <v>32.900000000000091</v>
      </c>
      <c r="K14" s="49">
        <v>942.2</v>
      </c>
    </row>
    <row r="15" spans="1:13" ht="24.75" customHeight="1" x14ac:dyDescent="0.2">
      <c r="A15" s="7" t="s">
        <v>31</v>
      </c>
      <c r="B15" s="22" t="s">
        <v>32</v>
      </c>
      <c r="C15" s="23">
        <f t="shared" ref="C15:K15" si="6">SUM(C16:C17)</f>
        <v>7355</v>
      </c>
      <c r="D15" s="23">
        <f t="shared" si="6"/>
        <v>0</v>
      </c>
      <c r="E15" s="51">
        <f t="shared" si="6"/>
        <v>7355</v>
      </c>
      <c r="F15" s="23">
        <f t="shared" si="6"/>
        <v>6814.7</v>
      </c>
      <c r="G15" s="23">
        <f t="shared" si="6"/>
        <v>0</v>
      </c>
      <c r="H15" s="51">
        <f t="shared" si="6"/>
        <v>6814.7</v>
      </c>
      <c r="I15" s="23">
        <f t="shared" si="6"/>
        <v>6814.7</v>
      </c>
      <c r="J15" s="23">
        <f t="shared" si="6"/>
        <v>0</v>
      </c>
      <c r="K15" s="50">
        <f t="shared" si="6"/>
        <v>6814.7</v>
      </c>
    </row>
    <row r="16" spans="1:13" ht="26.25" customHeight="1" x14ac:dyDescent="0.2">
      <c r="A16" s="19" t="s">
        <v>33</v>
      </c>
      <c r="B16" s="25" t="s">
        <v>34</v>
      </c>
      <c r="C16" s="26">
        <v>6864.7</v>
      </c>
      <c r="D16" s="24">
        <f t="shared" si="2"/>
        <v>0</v>
      </c>
      <c r="E16" s="52">
        <v>6864.7</v>
      </c>
      <c r="F16" s="24">
        <v>6664.7</v>
      </c>
      <c r="G16" s="24">
        <f t="shared" si="3"/>
        <v>0</v>
      </c>
      <c r="H16" s="49">
        <v>6664.7</v>
      </c>
      <c r="I16" s="24">
        <v>6664.7</v>
      </c>
      <c r="J16" s="17">
        <f t="shared" si="4"/>
        <v>0</v>
      </c>
      <c r="K16" s="49">
        <v>6664.7</v>
      </c>
    </row>
    <row r="17" spans="1:11" ht="15" x14ac:dyDescent="0.2">
      <c r="A17" s="16" t="s">
        <v>35</v>
      </c>
      <c r="B17" s="15" t="s">
        <v>36</v>
      </c>
      <c r="C17" s="17">
        <v>490.3</v>
      </c>
      <c r="D17" s="24">
        <f t="shared" si="2"/>
        <v>0</v>
      </c>
      <c r="E17" s="47">
        <v>490.3</v>
      </c>
      <c r="F17" s="24">
        <v>150</v>
      </c>
      <c r="G17" s="24">
        <f t="shared" si="3"/>
        <v>0</v>
      </c>
      <c r="H17" s="49">
        <v>150</v>
      </c>
      <c r="I17" s="24">
        <v>150</v>
      </c>
      <c r="J17" s="17">
        <f t="shared" si="4"/>
        <v>0</v>
      </c>
      <c r="K17" s="49">
        <v>150</v>
      </c>
    </row>
    <row r="18" spans="1:11" ht="14.25" x14ac:dyDescent="0.2">
      <c r="A18" s="7" t="s">
        <v>37</v>
      </c>
      <c r="B18" s="22" t="s">
        <v>38</v>
      </c>
      <c r="C18" s="23">
        <f t="shared" ref="C18:K18" si="7">SUM(C19:C22)</f>
        <v>76280.800000000003</v>
      </c>
      <c r="D18" s="23">
        <f t="shared" si="7"/>
        <v>4457.3999999999978</v>
      </c>
      <c r="E18" s="51">
        <f t="shared" si="7"/>
        <v>80738.2</v>
      </c>
      <c r="F18" s="23">
        <f t="shared" si="7"/>
        <v>78617</v>
      </c>
      <c r="G18" s="23">
        <f t="shared" si="7"/>
        <v>5438.3</v>
      </c>
      <c r="H18" s="51">
        <f t="shared" si="7"/>
        <v>84055.3</v>
      </c>
      <c r="I18" s="23">
        <f t="shared" si="7"/>
        <v>87072.1</v>
      </c>
      <c r="J18" s="23">
        <f t="shared" si="7"/>
        <v>5354.5999999999995</v>
      </c>
      <c r="K18" s="50">
        <f t="shared" si="7"/>
        <v>92426.7</v>
      </c>
    </row>
    <row r="19" spans="1:11" ht="15" x14ac:dyDescent="0.2">
      <c r="A19" s="19" t="s">
        <v>40</v>
      </c>
      <c r="B19" s="18" t="s">
        <v>41</v>
      </c>
      <c r="C19" s="20">
        <v>697.5</v>
      </c>
      <c r="D19" s="24">
        <f t="shared" si="2"/>
        <v>0</v>
      </c>
      <c r="E19" s="48">
        <v>697.5</v>
      </c>
      <c r="F19" s="24">
        <v>697.5</v>
      </c>
      <c r="G19" s="24">
        <f t="shared" si="3"/>
        <v>0</v>
      </c>
      <c r="H19" s="49">
        <v>697.5</v>
      </c>
      <c r="I19" s="24">
        <v>697.5</v>
      </c>
      <c r="J19" s="17">
        <f t="shared" si="4"/>
        <v>0</v>
      </c>
      <c r="K19" s="49">
        <v>697.5</v>
      </c>
    </row>
    <row r="20" spans="1:11" ht="15" x14ac:dyDescent="0.2">
      <c r="A20" s="19" t="s">
        <v>42</v>
      </c>
      <c r="B20" s="18" t="s">
        <v>43</v>
      </c>
      <c r="C20" s="20">
        <v>9081.2999999999993</v>
      </c>
      <c r="D20" s="24">
        <f t="shared" si="2"/>
        <v>4148.2000000000007</v>
      </c>
      <c r="E20" s="48">
        <v>13229.5</v>
      </c>
      <c r="F20" s="24">
        <v>7081.3</v>
      </c>
      <c r="G20" s="24">
        <f t="shared" si="3"/>
        <v>5438.3</v>
      </c>
      <c r="H20" s="49">
        <v>12519.6</v>
      </c>
      <c r="I20" s="24">
        <v>7081.3</v>
      </c>
      <c r="J20" s="17">
        <f t="shared" si="4"/>
        <v>5354.5999999999995</v>
      </c>
      <c r="K20" s="49">
        <v>12435.9</v>
      </c>
    </row>
    <row r="21" spans="1:11" ht="15" x14ac:dyDescent="0.2">
      <c r="A21" s="19" t="s">
        <v>46</v>
      </c>
      <c r="B21" s="18" t="s">
        <v>44</v>
      </c>
      <c r="C21" s="20">
        <v>65432</v>
      </c>
      <c r="D21" s="24">
        <f t="shared" si="2"/>
        <v>309.19999999999709</v>
      </c>
      <c r="E21" s="48">
        <v>65741.2</v>
      </c>
      <c r="F21" s="24">
        <v>69653.2</v>
      </c>
      <c r="G21" s="24">
        <f t="shared" si="3"/>
        <v>0</v>
      </c>
      <c r="H21" s="49">
        <v>69653.2</v>
      </c>
      <c r="I21" s="24">
        <v>78098.3</v>
      </c>
      <c r="J21" s="17">
        <f t="shared" si="4"/>
        <v>0</v>
      </c>
      <c r="K21" s="49">
        <v>78098.3</v>
      </c>
    </row>
    <row r="22" spans="1:11" ht="15" x14ac:dyDescent="0.2">
      <c r="A22" s="19" t="s">
        <v>47</v>
      </c>
      <c r="B22" s="18" t="s">
        <v>45</v>
      </c>
      <c r="C22" s="20">
        <v>1070</v>
      </c>
      <c r="D22" s="24">
        <f t="shared" si="2"/>
        <v>0</v>
      </c>
      <c r="E22" s="48">
        <v>1070</v>
      </c>
      <c r="F22" s="24">
        <v>1185</v>
      </c>
      <c r="G22" s="24">
        <f t="shared" si="3"/>
        <v>0</v>
      </c>
      <c r="H22" s="49">
        <v>1185</v>
      </c>
      <c r="I22" s="24">
        <v>1195</v>
      </c>
      <c r="J22" s="17">
        <f t="shared" si="4"/>
        <v>0</v>
      </c>
      <c r="K22" s="49">
        <v>1195</v>
      </c>
    </row>
    <row r="23" spans="1:11" ht="14.25" x14ac:dyDescent="0.2">
      <c r="A23" s="7" t="s">
        <v>48</v>
      </c>
      <c r="B23" s="22" t="s">
        <v>49</v>
      </c>
      <c r="C23" s="23">
        <f>SUM(C24:C27)</f>
        <v>85928.799999999988</v>
      </c>
      <c r="D23" s="23">
        <f t="shared" ref="D23:K23" si="8">SUM(D24:D27)</f>
        <v>6798.3000000000029</v>
      </c>
      <c r="E23" s="54">
        <f t="shared" si="8"/>
        <v>92727.1</v>
      </c>
      <c r="F23" s="53">
        <f t="shared" si="8"/>
        <v>72578.899999999994</v>
      </c>
      <c r="G23" s="53">
        <f t="shared" si="8"/>
        <v>4406.4000000000005</v>
      </c>
      <c r="H23" s="54">
        <f t="shared" si="8"/>
        <v>76985.299999999988</v>
      </c>
      <c r="I23" s="53">
        <f t="shared" si="8"/>
        <v>69586.600000000006</v>
      </c>
      <c r="J23" s="53">
        <f t="shared" si="8"/>
        <v>4434.2999999999993</v>
      </c>
      <c r="K23" s="54">
        <f t="shared" si="8"/>
        <v>74020.899999999994</v>
      </c>
    </row>
    <row r="24" spans="1:11" ht="15" x14ac:dyDescent="0.2">
      <c r="A24" s="19" t="s">
        <v>95</v>
      </c>
      <c r="B24" s="18" t="s">
        <v>94</v>
      </c>
      <c r="C24" s="23">
        <v>0</v>
      </c>
      <c r="D24" s="24">
        <f t="shared" si="2"/>
        <v>1810</v>
      </c>
      <c r="E24" s="49">
        <v>1810</v>
      </c>
      <c r="F24" s="24">
        <v>0</v>
      </c>
      <c r="G24" s="24">
        <v>0</v>
      </c>
      <c r="H24" s="49">
        <v>0</v>
      </c>
      <c r="I24" s="24">
        <v>0</v>
      </c>
      <c r="J24" s="24">
        <v>0</v>
      </c>
      <c r="K24" s="49">
        <v>0</v>
      </c>
    </row>
    <row r="25" spans="1:11" ht="15" x14ac:dyDescent="0.2">
      <c r="A25" s="19" t="s">
        <v>50</v>
      </c>
      <c r="B25" s="18" t="s">
        <v>51</v>
      </c>
      <c r="C25" s="20">
        <v>15223</v>
      </c>
      <c r="D25" s="24">
        <f t="shared" si="2"/>
        <v>240.20000000000073</v>
      </c>
      <c r="E25" s="48">
        <v>15463.2</v>
      </c>
      <c r="F25" s="37">
        <v>6317.9</v>
      </c>
      <c r="G25" s="37">
        <f t="shared" si="3"/>
        <v>-9.9999999999454303E-2</v>
      </c>
      <c r="H25" s="57">
        <v>6317.8</v>
      </c>
      <c r="I25" s="37">
        <v>7342.7</v>
      </c>
      <c r="J25" s="56">
        <f t="shared" si="4"/>
        <v>0</v>
      </c>
      <c r="K25" s="57">
        <v>7342.7</v>
      </c>
    </row>
    <row r="26" spans="1:11" ht="15" x14ac:dyDescent="0.2">
      <c r="A26" s="19" t="s">
        <v>52</v>
      </c>
      <c r="B26" s="25" t="s">
        <v>53</v>
      </c>
      <c r="C26" s="26">
        <v>27270.6</v>
      </c>
      <c r="D26" s="24">
        <f t="shared" si="2"/>
        <v>4748.1000000000022</v>
      </c>
      <c r="E26" s="52">
        <v>32018.7</v>
      </c>
      <c r="F26" s="24">
        <v>22419.8</v>
      </c>
      <c r="G26" s="24">
        <f t="shared" si="3"/>
        <v>4406.5</v>
      </c>
      <c r="H26" s="49">
        <v>26826.3</v>
      </c>
      <c r="I26" s="24">
        <v>18468.3</v>
      </c>
      <c r="J26" s="17">
        <f t="shared" si="4"/>
        <v>4434.2999999999993</v>
      </c>
      <c r="K26" s="49">
        <v>22902.6</v>
      </c>
    </row>
    <row r="27" spans="1:11" ht="15" x14ac:dyDescent="0.2">
      <c r="A27" s="28" t="s">
        <v>54</v>
      </c>
      <c r="B27" s="29" t="s">
        <v>55</v>
      </c>
      <c r="C27" s="30">
        <v>43435.199999999997</v>
      </c>
      <c r="D27" s="31">
        <f t="shared" si="2"/>
        <v>0</v>
      </c>
      <c r="E27" s="55">
        <v>43435.199999999997</v>
      </c>
      <c r="F27" s="31">
        <v>43841.2</v>
      </c>
      <c r="G27" s="31">
        <f t="shared" si="3"/>
        <v>0</v>
      </c>
      <c r="H27" s="59">
        <v>43841.2</v>
      </c>
      <c r="I27" s="31">
        <v>43775.6</v>
      </c>
      <c r="J27" s="30">
        <f t="shared" si="4"/>
        <v>0</v>
      </c>
      <c r="K27" s="49">
        <v>43775.6</v>
      </c>
    </row>
    <row r="28" spans="1:11" ht="14.25" x14ac:dyDescent="0.2">
      <c r="A28" s="34" t="s">
        <v>57</v>
      </c>
      <c r="B28" s="33" t="s">
        <v>56</v>
      </c>
      <c r="C28" s="35">
        <f t="shared" ref="C28:K28" si="9">C29</f>
        <v>1550</v>
      </c>
      <c r="D28" s="35">
        <f t="shared" si="9"/>
        <v>0</v>
      </c>
      <c r="E28" s="58">
        <f t="shared" si="9"/>
        <v>1550</v>
      </c>
      <c r="F28" s="35">
        <f t="shared" si="9"/>
        <v>1596.5</v>
      </c>
      <c r="G28" s="35">
        <f t="shared" si="9"/>
        <v>0</v>
      </c>
      <c r="H28" s="58">
        <f t="shared" si="9"/>
        <v>1596.5</v>
      </c>
      <c r="I28" s="35">
        <f t="shared" si="9"/>
        <v>1645</v>
      </c>
      <c r="J28" s="35">
        <f t="shared" si="9"/>
        <v>0</v>
      </c>
      <c r="K28" s="50">
        <f t="shared" si="9"/>
        <v>1645</v>
      </c>
    </row>
    <row r="29" spans="1:11" ht="15" x14ac:dyDescent="0.2">
      <c r="A29" s="32" t="s">
        <v>59</v>
      </c>
      <c r="B29" s="29" t="s">
        <v>58</v>
      </c>
      <c r="C29" s="30">
        <v>1550</v>
      </c>
      <c r="D29" s="24">
        <f t="shared" si="2"/>
        <v>0</v>
      </c>
      <c r="E29" s="55">
        <v>1550</v>
      </c>
      <c r="F29" s="31">
        <v>1596.5</v>
      </c>
      <c r="G29" s="31">
        <f t="shared" si="3"/>
        <v>0</v>
      </c>
      <c r="H29" s="59">
        <v>1596.5</v>
      </c>
      <c r="I29" s="31">
        <v>1645</v>
      </c>
      <c r="J29" s="30">
        <f t="shared" si="4"/>
        <v>0</v>
      </c>
      <c r="K29" s="49">
        <v>1645</v>
      </c>
    </row>
    <row r="30" spans="1:11" ht="14.25" x14ac:dyDescent="0.2">
      <c r="A30" s="34" t="s">
        <v>60</v>
      </c>
      <c r="B30" s="33" t="s">
        <v>61</v>
      </c>
      <c r="C30" s="35">
        <f t="shared" ref="C30:K30" si="10">SUM(C31:C35)</f>
        <v>391376.5</v>
      </c>
      <c r="D30" s="35">
        <f t="shared" si="10"/>
        <v>26641.799999999996</v>
      </c>
      <c r="E30" s="58">
        <f t="shared" si="10"/>
        <v>418018.3</v>
      </c>
      <c r="F30" s="35">
        <f t="shared" si="10"/>
        <v>387081.89999999997</v>
      </c>
      <c r="G30" s="35">
        <f t="shared" si="10"/>
        <v>161087.60000000003</v>
      </c>
      <c r="H30" s="58">
        <f t="shared" si="10"/>
        <v>548169.5</v>
      </c>
      <c r="I30" s="35">
        <f t="shared" si="10"/>
        <v>394696</v>
      </c>
      <c r="J30" s="35">
        <f t="shared" si="10"/>
        <v>109520.49999999999</v>
      </c>
      <c r="K30" s="50">
        <f t="shared" si="10"/>
        <v>504216.5</v>
      </c>
    </row>
    <row r="31" spans="1:11" ht="15" x14ac:dyDescent="0.2">
      <c r="A31" s="32" t="s">
        <v>67</v>
      </c>
      <c r="B31" s="29" t="s">
        <v>62</v>
      </c>
      <c r="C31" s="30">
        <v>70489.899999999994</v>
      </c>
      <c r="D31" s="24">
        <f t="shared" si="2"/>
        <v>0</v>
      </c>
      <c r="E31" s="55">
        <v>70489.899999999994</v>
      </c>
      <c r="F31" s="31">
        <v>71988.899999999994</v>
      </c>
      <c r="G31" s="31">
        <f t="shared" si="3"/>
        <v>63995.700000000012</v>
      </c>
      <c r="H31" s="59">
        <v>135984.6</v>
      </c>
      <c r="I31" s="31">
        <v>73956.600000000006</v>
      </c>
      <c r="J31" s="30">
        <f t="shared" si="4"/>
        <v>-1167.7000000000116</v>
      </c>
      <c r="K31" s="49">
        <v>72788.899999999994</v>
      </c>
    </row>
    <row r="32" spans="1:11" ht="15" x14ac:dyDescent="0.2">
      <c r="A32" s="32" t="s">
        <v>68</v>
      </c>
      <c r="B32" s="29" t="s">
        <v>63</v>
      </c>
      <c r="C32" s="30">
        <v>237033.8</v>
      </c>
      <c r="D32" s="24">
        <f t="shared" si="2"/>
        <v>26484.5</v>
      </c>
      <c r="E32" s="55">
        <v>263518.3</v>
      </c>
      <c r="F32" s="31">
        <v>230669.2</v>
      </c>
      <c r="G32" s="31">
        <f t="shared" si="3"/>
        <v>34562.5</v>
      </c>
      <c r="H32" s="59">
        <v>265231.7</v>
      </c>
      <c r="I32" s="31">
        <v>232532</v>
      </c>
      <c r="J32" s="30">
        <f t="shared" si="4"/>
        <v>112402.5</v>
      </c>
      <c r="K32" s="49">
        <v>344934.5</v>
      </c>
    </row>
    <row r="33" spans="1:11" ht="15" x14ac:dyDescent="0.2">
      <c r="A33" s="32" t="s">
        <v>69</v>
      </c>
      <c r="B33" s="29" t="s">
        <v>64</v>
      </c>
      <c r="C33" s="30">
        <v>23518.400000000001</v>
      </c>
      <c r="D33" s="24">
        <f t="shared" si="2"/>
        <v>0</v>
      </c>
      <c r="E33" s="55">
        <v>23518.400000000001</v>
      </c>
      <c r="F33" s="31">
        <v>23928.6</v>
      </c>
      <c r="G33" s="31">
        <f t="shared" si="3"/>
        <v>62445.700000000004</v>
      </c>
      <c r="H33" s="59">
        <v>86374.3</v>
      </c>
      <c r="I33" s="31">
        <v>27202.2</v>
      </c>
      <c r="J33" s="30">
        <f t="shared" si="4"/>
        <v>-1806.6000000000022</v>
      </c>
      <c r="K33" s="49">
        <v>25395.599999999999</v>
      </c>
    </row>
    <row r="34" spans="1:11" ht="15" x14ac:dyDescent="0.2">
      <c r="A34" s="32" t="s">
        <v>70</v>
      </c>
      <c r="B34" s="29" t="s">
        <v>65</v>
      </c>
      <c r="C34" s="30">
        <v>400</v>
      </c>
      <c r="D34" s="24">
        <f t="shared" si="2"/>
        <v>0</v>
      </c>
      <c r="E34" s="55">
        <v>400</v>
      </c>
      <c r="F34" s="31">
        <v>450</v>
      </c>
      <c r="G34" s="31">
        <f t="shared" si="3"/>
        <v>0</v>
      </c>
      <c r="H34" s="59">
        <v>450</v>
      </c>
      <c r="I34" s="31">
        <v>950</v>
      </c>
      <c r="J34" s="30">
        <f t="shared" si="4"/>
        <v>0</v>
      </c>
      <c r="K34" s="49">
        <v>950</v>
      </c>
    </row>
    <row r="35" spans="1:11" ht="15" x14ac:dyDescent="0.2">
      <c r="A35" s="32" t="s">
        <v>71</v>
      </c>
      <c r="B35" s="15" t="s">
        <v>66</v>
      </c>
      <c r="C35" s="24">
        <v>59934.400000000001</v>
      </c>
      <c r="D35" s="24">
        <f t="shared" si="2"/>
        <v>157.29999999999563</v>
      </c>
      <c r="E35" s="49">
        <v>60091.7</v>
      </c>
      <c r="F35" s="24">
        <v>60045.2</v>
      </c>
      <c r="G35" s="31">
        <f t="shared" si="3"/>
        <v>83.700000000004366</v>
      </c>
      <c r="H35" s="49">
        <v>60128.9</v>
      </c>
      <c r="I35" s="24">
        <v>60055.199999999997</v>
      </c>
      <c r="J35" s="30">
        <f t="shared" si="4"/>
        <v>92.30000000000291</v>
      </c>
      <c r="K35" s="49">
        <v>60147.5</v>
      </c>
    </row>
    <row r="36" spans="1:11" ht="14.25" x14ac:dyDescent="0.2">
      <c r="A36" s="34" t="s">
        <v>72</v>
      </c>
      <c r="B36" s="36" t="s">
        <v>73</v>
      </c>
      <c r="C36" s="27">
        <f t="shared" ref="C36:K36" si="11">SUM(C37:C38)</f>
        <v>86971</v>
      </c>
      <c r="D36" s="27">
        <f t="shared" si="11"/>
        <v>138.19999999999709</v>
      </c>
      <c r="E36" s="50">
        <f t="shared" si="11"/>
        <v>87109.2</v>
      </c>
      <c r="F36" s="27">
        <f t="shared" si="11"/>
        <v>57237.1</v>
      </c>
      <c r="G36" s="27">
        <f t="shared" si="11"/>
        <v>77</v>
      </c>
      <c r="H36" s="50">
        <f t="shared" si="11"/>
        <v>57314.1</v>
      </c>
      <c r="I36" s="27">
        <f t="shared" si="11"/>
        <v>57237.1</v>
      </c>
      <c r="J36" s="40">
        <f t="shared" si="11"/>
        <v>77</v>
      </c>
      <c r="K36" s="50">
        <f t="shared" si="11"/>
        <v>57314.1</v>
      </c>
    </row>
    <row r="37" spans="1:11" ht="15" x14ac:dyDescent="0.2">
      <c r="A37" s="32" t="s">
        <v>76</v>
      </c>
      <c r="B37" s="15" t="s">
        <v>74</v>
      </c>
      <c r="C37" s="24">
        <v>80449.8</v>
      </c>
      <c r="D37" s="24">
        <f t="shared" si="2"/>
        <v>138.19999999999709</v>
      </c>
      <c r="E37" s="49">
        <v>80588</v>
      </c>
      <c r="F37" s="24">
        <v>50715.9</v>
      </c>
      <c r="G37" s="31">
        <f t="shared" si="3"/>
        <v>77</v>
      </c>
      <c r="H37" s="49">
        <v>50792.9</v>
      </c>
      <c r="I37" s="24">
        <v>50715.9</v>
      </c>
      <c r="J37" s="30">
        <f t="shared" si="4"/>
        <v>77</v>
      </c>
      <c r="K37" s="49">
        <v>50792.9</v>
      </c>
    </row>
    <row r="38" spans="1:11" ht="15" x14ac:dyDescent="0.2">
      <c r="A38" s="32" t="s">
        <v>77</v>
      </c>
      <c r="B38" s="15" t="s">
        <v>75</v>
      </c>
      <c r="C38" s="24">
        <v>6521.2</v>
      </c>
      <c r="D38" s="24">
        <f t="shared" si="2"/>
        <v>0</v>
      </c>
      <c r="E38" s="49">
        <v>6521.2</v>
      </c>
      <c r="F38" s="24">
        <v>6521.2</v>
      </c>
      <c r="G38" s="31">
        <f t="shared" si="3"/>
        <v>0</v>
      </c>
      <c r="H38" s="49">
        <v>6521.2</v>
      </c>
      <c r="I38" s="24">
        <v>6521.2</v>
      </c>
      <c r="J38" s="30">
        <f t="shared" si="4"/>
        <v>0</v>
      </c>
      <c r="K38" s="49">
        <v>6521.2</v>
      </c>
    </row>
    <row r="39" spans="1:11" ht="14.25" x14ac:dyDescent="0.2">
      <c r="A39" s="34" t="s">
        <v>78</v>
      </c>
      <c r="B39" s="36" t="s">
        <v>79</v>
      </c>
      <c r="C39" s="27">
        <f t="shared" ref="C39:K39" si="12">SUM(C40:C42)</f>
        <v>20667.5</v>
      </c>
      <c r="D39" s="27">
        <f t="shared" si="12"/>
        <v>1920.6000000000004</v>
      </c>
      <c r="E39" s="50">
        <f t="shared" si="12"/>
        <v>22588.1</v>
      </c>
      <c r="F39" s="27">
        <f t="shared" si="12"/>
        <v>20592.5</v>
      </c>
      <c r="G39" s="27">
        <f t="shared" si="12"/>
        <v>1920.6000000000004</v>
      </c>
      <c r="H39" s="50">
        <f t="shared" si="12"/>
        <v>22513.1</v>
      </c>
      <c r="I39" s="27">
        <f t="shared" si="12"/>
        <v>20642.5</v>
      </c>
      <c r="J39" s="40">
        <f t="shared" si="12"/>
        <v>1920.6000000000004</v>
      </c>
      <c r="K39" s="50">
        <f t="shared" si="12"/>
        <v>22563.1</v>
      </c>
    </row>
    <row r="40" spans="1:11" ht="15" x14ac:dyDescent="0.2">
      <c r="A40" s="32" t="s">
        <v>82</v>
      </c>
      <c r="B40" s="15" t="s">
        <v>80</v>
      </c>
      <c r="C40" s="24">
        <v>9119.6</v>
      </c>
      <c r="D40" s="24">
        <f t="shared" si="2"/>
        <v>1920.6000000000004</v>
      </c>
      <c r="E40" s="49">
        <v>11040.2</v>
      </c>
      <c r="F40" s="24">
        <v>9044.6</v>
      </c>
      <c r="G40" s="31">
        <f t="shared" si="3"/>
        <v>1920.6000000000004</v>
      </c>
      <c r="H40" s="49">
        <v>10965.2</v>
      </c>
      <c r="I40" s="24">
        <v>9094.6</v>
      </c>
      <c r="J40" s="31">
        <f t="shared" si="4"/>
        <v>1920.6000000000004</v>
      </c>
      <c r="K40" s="49">
        <v>11015.2</v>
      </c>
    </row>
    <row r="41" spans="1:11" ht="15" x14ac:dyDescent="0.2">
      <c r="A41" s="38" t="s">
        <v>83</v>
      </c>
      <c r="B41" s="15" t="s">
        <v>81</v>
      </c>
      <c r="C41" s="24">
        <v>8952.2999999999993</v>
      </c>
      <c r="D41" s="24">
        <f t="shared" si="2"/>
        <v>0</v>
      </c>
      <c r="E41" s="49">
        <v>8952.2999999999993</v>
      </c>
      <c r="F41" s="24">
        <v>8952.2999999999993</v>
      </c>
      <c r="G41" s="31">
        <f t="shared" si="3"/>
        <v>0</v>
      </c>
      <c r="H41" s="49">
        <v>8952.2999999999993</v>
      </c>
      <c r="I41" s="24">
        <v>8952.2999999999993</v>
      </c>
      <c r="J41" s="31">
        <f t="shared" si="4"/>
        <v>0</v>
      </c>
      <c r="K41" s="49">
        <v>8952.2999999999993</v>
      </c>
    </row>
    <row r="42" spans="1:11" ht="15" x14ac:dyDescent="0.2">
      <c r="A42" s="38" t="s">
        <v>85</v>
      </c>
      <c r="B42" s="15" t="s">
        <v>84</v>
      </c>
      <c r="C42" s="24">
        <v>2595.6</v>
      </c>
      <c r="D42" s="24">
        <f t="shared" si="2"/>
        <v>0</v>
      </c>
      <c r="E42" s="49">
        <v>2595.6</v>
      </c>
      <c r="F42" s="37">
        <v>2595.6</v>
      </c>
      <c r="G42" s="31">
        <f t="shared" si="3"/>
        <v>0</v>
      </c>
      <c r="H42" s="57">
        <v>2595.6</v>
      </c>
      <c r="I42" s="37">
        <v>2595.6</v>
      </c>
      <c r="J42" s="31">
        <f t="shared" si="4"/>
        <v>0</v>
      </c>
      <c r="K42" s="57">
        <v>2595.6</v>
      </c>
    </row>
    <row r="43" spans="1:11" ht="19.5" customHeight="1" x14ac:dyDescent="0.2">
      <c r="A43" s="34" t="s">
        <v>86</v>
      </c>
      <c r="B43" s="36" t="s">
        <v>87</v>
      </c>
      <c r="C43" s="27">
        <f t="shared" ref="C43:K43" si="13">C44</f>
        <v>18370.900000000001</v>
      </c>
      <c r="D43" s="27">
        <f t="shared" si="13"/>
        <v>0</v>
      </c>
      <c r="E43" s="50">
        <f t="shared" si="13"/>
        <v>18370.900000000001</v>
      </c>
      <c r="F43" s="27">
        <f t="shared" si="13"/>
        <v>18370.900000000001</v>
      </c>
      <c r="G43" s="27">
        <f t="shared" si="13"/>
        <v>0</v>
      </c>
      <c r="H43" s="50">
        <f t="shared" si="13"/>
        <v>18370.900000000001</v>
      </c>
      <c r="I43" s="27">
        <f t="shared" si="13"/>
        <v>18756</v>
      </c>
      <c r="J43" s="27">
        <f t="shared" si="13"/>
        <v>0</v>
      </c>
      <c r="K43" s="50">
        <f t="shared" si="13"/>
        <v>18756</v>
      </c>
    </row>
    <row r="44" spans="1:11" ht="15.75" customHeight="1" x14ac:dyDescent="0.2">
      <c r="A44" s="19" t="s">
        <v>89</v>
      </c>
      <c r="B44" s="18" t="s">
        <v>88</v>
      </c>
      <c r="C44" s="20">
        <v>18370.900000000001</v>
      </c>
      <c r="D44" s="37">
        <f t="shared" si="2"/>
        <v>0</v>
      </c>
      <c r="E44" s="48">
        <v>18370.900000000001</v>
      </c>
      <c r="F44" s="24">
        <v>18370.900000000001</v>
      </c>
      <c r="G44" s="24">
        <f t="shared" si="3"/>
        <v>0</v>
      </c>
      <c r="H44" s="49">
        <v>18370.900000000001</v>
      </c>
      <c r="I44" s="24">
        <v>18756</v>
      </c>
      <c r="J44" s="24">
        <f t="shared" si="4"/>
        <v>0</v>
      </c>
      <c r="K44" s="49">
        <v>18756</v>
      </c>
    </row>
    <row r="45" spans="1:11" s="5" customFormat="1" ht="15" x14ac:dyDescent="0.2">
      <c r="A45" s="7" t="s">
        <v>39</v>
      </c>
      <c r="B45" s="13"/>
      <c r="C45" s="27">
        <v>0</v>
      </c>
      <c r="D45" s="24">
        <f t="shared" si="2"/>
        <v>0</v>
      </c>
      <c r="E45" s="50">
        <v>0</v>
      </c>
      <c r="F45" s="27">
        <v>12500</v>
      </c>
      <c r="G45" s="24">
        <f t="shared" si="3"/>
        <v>0</v>
      </c>
      <c r="H45" s="50">
        <v>12500</v>
      </c>
      <c r="I45" s="27">
        <v>26300</v>
      </c>
      <c r="J45" s="24">
        <f t="shared" si="4"/>
        <v>0</v>
      </c>
      <c r="K45" s="50">
        <v>26300</v>
      </c>
    </row>
  </sheetData>
  <mergeCells count="1">
    <mergeCell ref="A1:K1"/>
  </mergeCells>
  <pageMargins left="0" right="0" top="0.19685039370078741" bottom="0.27559055118110237" header="0.31496062992125984" footer="0.15748031496062992"/>
  <pageSetup paperSize="9" scale="59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2024-11-06T08:59:12Z</dcterms:created>
  <dcterms:modified xsi:type="dcterms:W3CDTF">2024-12-23T08:49:46Z</dcterms:modified>
</cp:coreProperties>
</file>